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\Desktop\PROJEKTY 2022\1.2022   MASARYKOVA 299 - NOVÉ SEDLO\PDF PD ZMĚNA STAVBY PŘED DOKONČENÍM\"/>
    </mc:Choice>
  </mc:AlternateContent>
  <xr:revisionPtr revIDLastSave="0" documentId="8_{C942FB5A-7B21-4BDA-BACA-04D950F95915}" xr6:coauthVersionLast="47" xr6:coauthVersionMax="47" xr10:uidLastSave="{00000000-0000-0000-0000-000000000000}"/>
  <bookViews>
    <workbookView xWindow="-110" yWindow="-110" windowWidth="38620" windowHeight="2122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Pol'!$A$1:$U$196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H75" i="1"/>
  <c r="H74" i="1"/>
  <c r="H73" i="1"/>
  <c r="H72" i="1"/>
  <c r="H71" i="1"/>
  <c r="H70" i="1"/>
  <c r="I70" i="1" s="1"/>
  <c r="H69" i="1"/>
  <c r="H68" i="1"/>
  <c r="H67" i="1"/>
  <c r="H66" i="1"/>
  <c r="I66" i="1" s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I62" i="1" s="1"/>
  <c r="G61" i="1"/>
  <c r="G60" i="1"/>
  <c r="G59" i="1"/>
  <c r="G58" i="1"/>
  <c r="G57" i="1"/>
  <c r="G56" i="1"/>
  <c r="G55" i="1"/>
  <c r="G54" i="1"/>
  <c r="G53" i="1"/>
  <c r="I53" i="1" s="1"/>
  <c r="G52" i="1"/>
  <c r="G51" i="1"/>
  <c r="G50" i="1"/>
  <c r="G39" i="1"/>
  <c r="F39" i="1"/>
  <c r="G186" i="12"/>
  <c r="AC186" i="12"/>
  <c r="AD186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I20" i="12"/>
  <c r="F21" i="12"/>
  <c r="G21" i="12" s="1"/>
  <c r="I21" i="12"/>
  <c r="K21" i="12"/>
  <c r="K20" i="12" s="1"/>
  <c r="O21" i="12"/>
  <c r="O20" i="12" s="1"/>
  <c r="Q21" i="12"/>
  <c r="Q20" i="12" s="1"/>
  <c r="U21" i="12"/>
  <c r="U20" i="12" s="1"/>
  <c r="F22" i="12"/>
  <c r="G22" i="12" s="1"/>
  <c r="M22" i="12" s="1"/>
  <c r="I22" i="12"/>
  <c r="K22" i="12"/>
  <c r="O22" i="12"/>
  <c r="Q22" i="12"/>
  <c r="U22" i="12"/>
  <c r="G23" i="12"/>
  <c r="K23" i="12"/>
  <c r="F24" i="12"/>
  <c r="G24" i="12"/>
  <c r="M24" i="12" s="1"/>
  <c r="M23" i="12" s="1"/>
  <c r="I24" i="12"/>
  <c r="I23" i="12" s="1"/>
  <c r="K24" i="12"/>
  <c r="O24" i="12"/>
  <c r="O23" i="12" s="1"/>
  <c r="Q24" i="12"/>
  <c r="Q23" i="12" s="1"/>
  <c r="U24" i="12"/>
  <c r="U23" i="12" s="1"/>
  <c r="F26" i="12"/>
  <c r="G26" i="12" s="1"/>
  <c r="I26" i="12"/>
  <c r="I25" i="12" s="1"/>
  <c r="K26" i="12"/>
  <c r="K25" i="12" s="1"/>
  <c r="O26" i="12"/>
  <c r="O25" i="12" s="1"/>
  <c r="Q26" i="12"/>
  <c r="Q25" i="12" s="1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U25" i="12" s="1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G33" i="12"/>
  <c r="U33" i="12"/>
  <c r="F34" i="12"/>
  <c r="G34" i="12"/>
  <c r="M34" i="12" s="1"/>
  <c r="I34" i="12"/>
  <c r="I33" i="12" s="1"/>
  <c r="K34" i="12"/>
  <c r="K33" i="12" s="1"/>
  <c r="O34" i="12"/>
  <c r="O33" i="12" s="1"/>
  <c r="Q34" i="12"/>
  <c r="Q33" i="12" s="1"/>
  <c r="U34" i="12"/>
  <c r="F35" i="12"/>
  <c r="G35" i="12"/>
  <c r="M35" i="12" s="1"/>
  <c r="I35" i="12"/>
  <c r="K35" i="12"/>
  <c r="O35" i="12"/>
  <c r="Q35" i="12"/>
  <c r="U35" i="12"/>
  <c r="F37" i="12"/>
  <c r="G37" i="12" s="1"/>
  <c r="I37" i="12"/>
  <c r="K37" i="12"/>
  <c r="K36" i="12" s="1"/>
  <c r="O37" i="12"/>
  <c r="O36" i="12" s="1"/>
  <c r="Q37" i="12"/>
  <c r="Q36" i="12" s="1"/>
  <c r="U37" i="12"/>
  <c r="U36" i="12" s="1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I36" i="12" s="1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O41" i="12"/>
  <c r="U41" i="12"/>
  <c r="F42" i="12"/>
  <c r="G42" i="12" s="1"/>
  <c r="I42" i="12"/>
  <c r="I41" i="12" s="1"/>
  <c r="K42" i="12"/>
  <c r="K41" i="12" s="1"/>
  <c r="O42" i="12"/>
  <c r="Q42" i="12"/>
  <c r="Q41" i="12" s="1"/>
  <c r="U42" i="12"/>
  <c r="I43" i="12"/>
  <c r="F44" i="12"/>
  <c r="G44" i="12" s="1"/>
  <c r="I44" i="12"/>
  <c r="K44" i="12"/>
  <c r="K43" i="12" s="1"/>
  <c r="O44" i="12"/>
  <c r="O43" i="12" s="1"/>
  <c r="Q44" i="12"/>
  <c r="Q43" i="12" s="1"/>
  <c r="U44" i="12"/>
  <c r="F45" i="12"/>
  <c r="G45" i="12"/>
  <c r="I45" i="12"/>
  <c r="K45" i="12"/>
  <c r="M45" i="12"/>
  <c r="O45" i="12"/>
  <c r="Q45" i="12"/>
  <c r="U45" i="12"/>
  <c r="U43" i="12" s="1"/>
  <c r="F47" i="12"/>
  <c r="G47" i="12"/>
  <c r="M47" i="12" s="1"/>
  <c r="I47" i="12"/>
  <c r="K47" i="12"/>
  <c r="O47" i="12"/>
  <c r="O46" i="12" s="1"/>
  <c r="Q47" i="12"/>
  <c r="Q46" i="12" s="1"/>
  <c r="U47" i="12"/>
  <c r="U46" i="12" s="1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I46" i="12" s="1"/>
  <c r="K49" i="12"/>
  <c r="K46" i="12" s="1"/>
  <c r="O49" i="12"/>
  <c r="Q49" i="12"/>
  <c r="U49" i="12"/>
  <c r="F51" i="12"/>
  <c r="G51" i="12" s="1"/>
  <c r="I51" i="12"/>
  <c r="K51" i="12"/>
  <c r="K50" i="12" s="1"/>
  <c r="O51" i="12"/>
  <c r="Q51" i="12"/>
  <c r="Q50" i="12" s="1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I50" i="12" s="1"/>
  <c r="K53" i="12"/>
  <c r="O53" i="12"/>
  <c r="O50" i="12" s="1"/>
  <c r="Q53" i="12"/>
  <c r="U53" i="12"/>
  <c r="U50" i="12" s="1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I67" i="12"/>
  <c r="O67" i="12"/>
  <c r="F68" i="12"/>
  <c r="G68" i="12" s="1"/>
  <c r="I68" i="12"/>
  <c r="K68" i="12"/>
  <c r="K67" i="12" s="1"/>
  <c r="O68" i="12"/>
  <c r="Q68" i="12"/>
  <c r="Q67" i="12" s="1"/>
  <c r="U68" i="12"/>
  <c r="U67" i="12" s="1"/>
  <c r="F69" i="12"/>
  <c r="G69" i="12"/>
  <c r="M69" i="12" s="1"/>
  <c r="I69" i="12"/>
  <c r="K69" i="12"/>
  <c r="O69" i="12"/>
  <c r="Q69" i="12"/>
  <c r="U69" i="12"/>
  <c r="F71" i="12"/>
  <c r="G71" i="12"/>
  <c r="I71" i="12"/>
  <c r="K71" i="12"/>
  <c r="K70" i="12" s="1"/>
  <c r="M71" i="12"/>
  <c r="O71" i="12"/>
  <c r="O70" i="12" s="1"/>
  <c r="Q71" i="12"/>
  <c r="U71" i="12"/>
  <c r="U70" i="12" s="1"/>
  <c r="F72" i="12"/>
  <c r="G72" i="12" s="1"/>
  <c r="I72" i="12"/>
  <c r="I70" i="12" s="1"/>
  <c r="K72" i="12"/>
  <c r="O72" i="12"/>
  <c r="Q72" i="12"/>
  <c r="U72" i="12"/>
  <c r="F73" i="12"/>
  <c r="G73" i="12" s="1"/>
  <c r="M73" i="12" s="1"/>
  <c r="I73" i="12"/>
  <c r="K73" i="12"/>
  <c r="O73" i="12"/>
  <c r="Q73" i="12"/>
  <c r="Q70" i="12" s="1"/>
  <c r="U73" i="12"/>
  <c r="F74" i="12"/>
  <c r="G74" i="12"/>
  <c r="I74" i="12"/>
  <c r="K74" i="12"/>
  <c r="M74" i="12"/>
  <c r="O74" i="12"/>
  <c r="Q74" i="12"/>
  <c r="U74" i="12"/>
  <c r="K75" i="12"/>
  <c r="F76" i="12"/>
  <c r="G76" i="12"/>
  <c r="M76" i="12" s="1"/>
  <c r="M75" i="12" s="1"/>
  <c r="I76" i="12"/>
  <c r="I75" i="12" s="1"/>
  <c r="K76" i="12"/>
  <c r="O76" i="12"/>
  <c r="O75" i="12" s="1"/>
  <c r="Q76" i="12"/>
  <c r="Q75" i="12" s="1"/>
  <c r="U76" i="12"/>
  <c r="U75" i="12" s="1"/>
  <c r="F77" i="12"/>
  <c r="G77" i="12"/>
  <c r="M77" i="12" s="1"/>
  <c r="I77" i="12"/>
  <c r="K77" i="12"/>
  <c r="O77" i="12"/>
  <c r="Q77" i="12"/>
  <c r="U77" i="12"/>
  <c r="F79" i="12"/>
  <c r="G79" i="12"/>
  <c r="I79" i="12"/>
  <c r="I78" i="12" s="1"/>
  <c r="K79" i="12"/>
  <c r="K78" i="12" s="1"/>
  <c r="M79" i="12"/>
  <c r="O79" i="12"/>
  <c r="O78" i="12" s="1"/>
  <c r="Q79" i="12"/>
  <c r="Q78" i="12" s="1"/>
  <c r="U79" i="12"/>
  <c r="U78" i="12" s="1"/>
  <c r="F80" i="12"/>
  <c r="G80" i="12" s="1"/>
  <c r="I80" i="12"/>
  <c r="K80" i="12"/>
  <c r="O80" i="12"/>
  <c r="Q80" i="12"/>
  <c r="U80" i="12"/>
  <c r="F81" i="12"/>
  <c r="G81" i="12"/>
  <c r="I81" i="12"/>
  <c r="K81" i="12"/>
  <c r="M81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I84" i="12"/>
  <c r="K84" i="12"/>
  <c r="M84" i="12"/>
  <c r="O84" i="12"/>
  <c r="Q84" i="12"/>
  <c r="U84" i="12"/>
  <c r="F85" i="12"/>
  <c r="G85" i="12"/>
  <c r="I85" i="12"/>
  <c r="K85" i="12"/>
  <c r="M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/>
  <c r="I87" i="12"/>
  <c r="K87" i="12"/>
  <c r="M87" i="12"/>
  <c r="O87" i="12"/>
  <c r="Q87" i="12"/>
  <c r="U87" i="12"/>
  <c r="F88" i="12"/>
  <c r="G88" i="12"/>
  <c r="I88" i="12"/>
  <c r="K88" i="12"/>
  <c r="M88" i="12"/>
  <c r="O88" i="12"/>
  <c r="Q88" i="12"/>
  <c r="U88" i="12"/>
  <c r="F90" i="12"/>
  <c r="G90" i="12" s="1"/>
  <c r="I90" i="12"/>
  <c r="I89" i="12" s="1"/>
  <c r="K90" i="12"/>
  <c r="K89" i="12" s="1"/>
  <c r="O90" i="12"/>
  <c r="O89" i="12" s="1"/>
  <c r="Q90" i="12"/>
  <c r="U90" i="12"/>
  <c r="F91" i="12"/>
  <c r="G91" i="12" s="1"/>
  <c r="M91" i="12" s="1"/>
  <c r="I91" i="12"/>
  <c r="K91" i="12"/>
  <c r="O91" i="12"/>
  <c r="Q91" i="12"/>
  <c r="Q89" i="12" s="1"/>
  <c r="U91" i="12"/>
  <c r="F92" i="12"/>
  <c r="G92" i="12"/>
  <c r="M92" i="12" s="1"/>
  <c r="I92" i="12"/>
  <c r="K92" i="12"/>
  <c r="O92" i="12"/>
  <c r="Q92" i="12"/>
  <c r="U92" i="12"/>
  <c r="U89" i="12" s="1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3" i="12"/>
  <c r="G103" i="12"/>
  <c r="I103" i="12"/>
  <c r="K103" i="12"/>
  <c r="M103" i="12"/>
  <c r="O103" i="12"/>
  <c r="O102" i="12" s="1"/>
  <c r="Q103" i="12"/>
  <c r="U103" i="12"/>
  <c r="U102" i="12" s="1"/>
  <c r="F104" i="12"/>
  <c r="G104" i="12" s="1"/>
  <c r="I104" i="12"/>
  <c r="I102" i="12" s="1"/>
  <c r="K104" i="12"/>
  <c r="O104" i="12"/>
  <c r="Q104" i="12"/>
  <c r="U104" i="12"/>
  <c r="F105" i="12"/>
  <c r="G105" i="12" s="1"/>
  <c r="M105" i="12" s="1"/>
  <c r="I105" i="12"/>
  <c r="K105" i="12"/>
  <c r="K102" i="12" s="1"/>
  <c r="O105" i="12"/>
  <c r="Q105" i="12"/>
  <c r="Q102" i="12" s="1"/>
  <c r="U105" i="12"/>
  <c r="F106" i="12"/>
  <c r="G106" i="12"/>
  <c r="I106" i="12"/>
  <c r="K106" i="12"/>
  <c r="M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/>
  <c r="I109" i="12"/>
  <c r="K109" i="12"/>
  <c r="M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/>
  <c r="I112" i="12"/>
  <c r="K112" i="12"/>
  <c r="M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/>
  <c r="I115" i="12"/>
  <c r="K115" i="12"/>
  <c r="M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/>
  <c r="I118" i="12"/>
  <c r="K118" i="12"/>
  <c r="M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/>
  <c r="I121" i="12"/>
  <c r="K121" i="12"/>
  <c r="M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/>
  <c r="I124" i="12"/>
  <c r="K124" i="12"/>
  <c r="M124" i="12"/>
  <c r="O124" i="12"/>
  <c r="Q124" i="12"/>
  <c r="U124" i="12"/>
  <c r="K125" i="12"/>
  <c r="F126" i="12"/>
  <c r="G126" i="12"/>
  <c r="M126" i="12" s="1"/>
  <c r="M125" i="12" s="1"/>
  <c r="I126" i="12"/>
  <c r="I125" i="12" s="1"/>
  <c r="K126" i="12"/>
  <c r="O126" i="12"/>
  <c r="O125" i="12" s="1"/>
  <c r="Q126" i="12"/>
  <c r="Q125" i="12" s="1"/>
  <c r="U126" i="12"/>
  <c r="U125" i="12" s="1"/>
  <c r="F127" i="12"/>
  <c r="G127" i="12"/>
  <c r="I127" i="12"/>
  <c r="K127" i="12"/>
  <c r="M127" i="12"/>
  <c r="O127" i="12"/>
  <c r="Q127" i="12"/>
  <c r="U127" i="12"/>
  <c r="F129" i="12"/>
  <c r="G129" i="12"/>
  <c r="I129" i="12"/>
  <c r="I128" i="12" s="1"/>
  <c r="K129" i="12"/>
  <c r="K128" i="12" s="1"/>
  <c r="M129" i="12"/>
  <c r="O129" i="12"/>
  <c r="O128" i="12" s="1"/>
  <c r="Q129" i="12"/>
  <c r="Q128" i="12" s="1"/>
  <c r="U129" i="12"/>
  <c r="U128" i="12" s="1"/>
  <c r="F130" i="12"/>
  <c r="G130" i="12" s="1"/>
  <c r="I130" i="12"/>
  <c r="K130" i="12"/>
  <c r="O130" i="12"/>
  <c r="Q130" i="12"/>
  <c r="U130" i="12"/>
  <c r="F131" i="12"/>
  <c r="G131" i="12"/>
  <c r="I131" i="12"/>
  <c r="K131" i="12"/>
  <c r="M131" i="12"/>
  <c r="O131" i="12"/>
  <c r="Q131" i="12"/>
  <c r="U131" i="12"/>
  <c r="F132" i="12"/>
  <c r="G132" i="12"/>
  <c r="I132" i="12"/>
  <c r="K132" i="12"/>
  <c r="M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/>
  <c r="I134" i="12"/>
  <c r="K134" i="12"/>
  <c r="M134" i="12"/>
  <c r="O134" i="12"/>
  <c r="Q134" i="12"/>
  <c r="U134" i="12"/>
  <c r="F135" i="12"/>
  <c r="G135" i="12"/>
  <c r="I135" i="12"/>
  <c r="K135" i="12"/>
  <c r="M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/>
  <c r="I137" i="12"/>
  <c r="K137" i="12"/>
  <c r="M137" i="12"/>
  <c r="O137" i="12"/>
  <c r="Q137" i="12"/>
  <c r="U137" i="12"/>
  <c r="F138" i="12"/>
  <c r="G138" i="12"/>
  <c r="I138" i="12"/>
  <c r="K138" i="12"/>
  <c r="M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/>
  <c r="I140" i="12"/>
  <c r="K140" i="12"/>
  <c r="M140" i="12"/>
  <c r="O140" i="12"/>
  <c r="Q140" i="12"/>
  <c r="U140" i="12"/>
  <c r="I141" i="12"/>
  <c r="K141" i="12"/>
  <c r="O141" i="12"/>
  <c r="Q141" i="12"/>
  <c r="F142" i="12"/>
  <c r="G142" i="12"/>
  <c r="M142" i="12" s="1"/>
  <c r="M141" i="12" s="1"/>
  <c r="I142" i="12"/>
  <c r="K142" i="12"/>
  <c r="O142" i="12"/>
  <c r="Q142" i="12"/>
  <c r="U142" i="12"/>
  <c r="U141" i="12" s="1"/>
  <c r="F144" i="12"/>
  <c r="G144" i="12"/>
  <c r="I144" i="12"/>
  <c r="K144" i="12"/>
  <c r="M144" i="12"/>
  <c r="O144" i="12"/>
  <c r="O143" i="12" s="1"/>
  <c r="Q144" i="12"/>
  <c r="U144" i="12"/>
  <c r="U143" i="12" s="1"/>
  <c r="F145" i="12"/>
  <c r="G145" i="12" s="1"/>
  <c r="I145" i="12"/>
  <c r="I143" i="12" s="1"/>
  <c r="K145" i="12"/>
  <c r="O145" i="12"/>
  <c r="Q145" i="12"/>
  <c r="U145" i="12"/>
  <c r="F146" i="12"/>
  <c r="G146" i="12"/>
  <c r="M146" i="12" s="1"/>
  <c r="I146" i="12"/>
  <c r="K146" i="12"/>
  <c r="K143" i="12" s="1"/>
  <c r="O146" i="12"/>
  <c r="Q146" i="12"/>
  <c r="Q143" i="12" s="1"/>
  <c r="U146" i="12"/>
  <c r="F147" i="12"/>
  <c r="G147" i="12"/>
  <c r="I147" i="12"/>
  <c r="K147" i="12"/>
  <c r="M147" i="12"/>
  <c r="O147" i="12"/>
  <c r="Q147" i="12"/>
  <c r="U147" i="12"/>
  <c r="F149" i="12"/>
  <c r="G149" i="12"/>
  <c r="M149" i="12" s="1"/>
  <c r="M148" i="12" s="1"/>
  <c r="I149" i="12"/>
  <c r="I148" i="12" s="1"/>
  <c r="K149" i="12"/>
  <c r="O149" i="12"/>
  <c r="O148" i="12" s="1"/>
  <c r="Q149" i="12"/>
  <c r="U149" i="12"/>
  <c r="U148" i="12" s="1"/>
  <c r="F150" i="12"/>
  <c r="G150" i="12"/>
  <c r="I150" i="12"/>
  <c r="K150" i="12"/>
  <c r="M150" i="12"/>
  <c r="O150" i="12"/>
  <c r="Q150" i="12"/>
  <c r="Q148" i="12" s="1"/>
  <c r="U150" i="12"/>
  <c r="F151" i="12"/>
  <c r="G151" i="12" s="1"/>
  <c r="M151" i="12" s="1"/>
  <c r="I151" i="12"/>
  <c r="K151" i="12"/>
  <c r="K148" i="12" s="1"/>
  <c r="O151" i="12"/>
  <c r="Q151" i="12"/>
  <c r="U151" i="12"/>
  <c r="F152" i="12"/>
  <c r="G152" i="12"/>
  <c r="M152" i="12" s="1"/>
  <c r="I152" i="12"/>
  <c r="K152" i="12"/>
  <c r="O152" i="12"/>
  <c r="Q152" i="12"/>
  <c r="U152" i="12"/>
  <c r="F153" i="12"/>
  <c r="G153" i="12"/>
  <c r="I153" i="12"/>
  <c r="K153" i="12"/>
  <c r="M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I155" i="12"/>
  <c r="K155" i="12"/>
  <c r="O155" i="12"/>
  <c r="F156" i="12"/>
  <c r="G156" i="12" s="1"/>
  <c r="I156" i="12"/>
  <c r="K156" i="12"/>
  <c r="O156" i="12"/>
  <c r="Q156" i="12"/>
  <c r="Q155" i="12" s="1"/>
  <c r="U156" i="12"/>
  <c r="U155" i="12" s="1"/>
  <c r="F157" i="12"/>
  <c r="G157" i="12"/>
  <c r="I157" i="12"/>
  <c r="K157" i="12"/>
  <c r="M157" i="12"/>
  <c r="O157" i="12"/>
  <c r="Q157" i="12"/>
  <c r="U157" i="12"/>
  <c r="F159" i="12"/>
  <c r="G159" i="12"/>
  <c r="M159" i="12" s="1"/>
  <c r="I159" i="12"/>
  <c r="K159" i="12"/>
  <c r="O159" i="12"/>
  <c r="Q159" i="12"/>
  <c r="U159" i="12"/>
  <c r="U158" i="12" s="1"/>
  <c r="F160" i="12"/>
  <c r="G160" i="12" s="1"/>
  <c r="M160" i="12" s="1"/>
  <c r="I160" i="12"/>
  <c r="I158" i="12" s="1"/>
  <c r="K160" i="12"/>
  <c r="O160" i="12"/>
  <c r="O158" i="12" s="1"/>
  <c r="Q160" i="12"/>
  <c r="U160" i="12"/>
  <c r="F161" i="12"/>
  <c r="G161" i="12" s="1"/>
  <c r="M161" i="12" s="1"/>
  <c r="I161" i="12"/>
  <c r="K161" i="12"/>
  <c r="K158" i="12" s="1"/>
  <c r="O161" i="12"/>
  <c r="Q161" i="12"/>
  <c r="Q158" i="12" s="1"/>
  <c r="U161" i="12"/>
  <c r="F162" i="12"/>
  <c r="G162" i="12"/>
  <c r="M162" i="12" s="1"/>
  <c r="I162" i="12"/>
  <c r="K162" i="12"/>
  <c r="O162" i="12"/>
  <c r="Q162" i="12"/>
  <c r="U162" i="12"/>
  <c r="F164" i="12"/>
  <c r="G164" i="12"/>
  <c r="I164" i="12"/>
  <c r="K164" i="12"/>
  <c r="M164" i="12"/>
  <c r="O164" i="12"/>
  <c r="O163" i="12" s="1"/>
  <c r="Q164" i="12"/>
  <c r="U164" i="12"/>
  <c r="U163" i="12" s="1"/>
  <c r="F165" i="12"/>
  <c r="G165" i="12" s="1"/>
  <c r="I165" i="12"/>
  <c r="I163" i="12" s="1"/>
  <c r="K165" i="12"/>
  <c r="O165" i="12"/>
  <c r="Q165" i="12"/>
  <c r="U165" i="12"/>
  <c r="F166" i="12"/>
  <c r="G166" i="12"/>
  <c r="M166" i="12" s="1"/>
  <c r="I166" i="12"/>
  <c r="K166" i="12"/>
  <c r="K163" i="12" s="1"/>
  <c r="O166" i="12"/>
  <c r="Q166" i="12"/>
  <c r="Q163" i="12" s="1"/>
  <c r="U166" i="12"/>
  <c r="F168" i="12"/>
  <c r="G168" i="12" s="1"/>
  <c r="I168" i="12"/>
  <c r="I167" i="12" s="1"/>
  <c r="K168" i="12"/>
  <c r="K167" i="12" s="1"/>
  <c r="O168" i="12"/>
  <c r="Q168" i="12"/>
  <c r="U168" i="12"/>
  <c r="F169" i="12"/>
  <c r="G169" i="12"/>
  <c r="I169" i="12"/>
  <c r="K169" i="12"/>
  <c r="M169" i="12"/>
  <c r="O169" i="12"/>
  <c r="Q169" i="12"/>
  <c r="U169" i="12"/>
  <c r="U167" i="12" s="1"/>
  <c r="F170" i="12"/>
  <c r="G170" i="12"/>
  <c r="I170" i="12"/>
  <c r="K170" i="12"/>
  <c r="M170" i="12"/>
  <c r="O170" i="12"/>
  <c r="O167" i="12" s="1"/>
  <c r="Q170" i="12"/>
  <c r="Q167" i="12" s="1"/>
  <c r="U170" i="12"/>
  <c r="F171" i="12"/>
  <c r="G171" i="12" s="1"/>
  <c r="M171" i="12" s="1"/>
  <c r="I171" i="12"/>
  <c r="K171" i="12"/>
  <c r="O171" i="12"/>
  <c r="Q171" i="12"/>
  <c r="U171" i="12"/>
  <c r="F173" i="12"/>
  <c r="G173" i="12" s="1"/>
  <c r="I173" i="12"/>
  <c r="K173" i="12"/>
  <c r="O173" i="12"/>
  <c r="Q173" i="12"/>
  <c r="Q172" i="12" s="1"/>
  <c r="U173" i="12"/>
  <c r="U172" i="12" s="1"/>
  <c r="F174" i="12"/>
  <c r="G174" i="12"/>
  <c r="I174" i="12"/>
  <c r="K174" i="12"/>
  <c r="M174" i="12"/>
  <c r="O174" i="12"/>
  <c r="Q174" i="12"/>
  <c r="U174" i="12"/>
  <c r="F175" i="12"/>
  <c r="G175" i="12"/>
  <c r="I175" i="12"/>
  <c r="I172" i="12" s="1"/>
  <c r="K175" i="12"/>
  <c r="K172" i="12" s="1"/>
  <c r="M175" i="12"/>
  <c r="O175" i="12"/>
  <c r="O172" i="12" s="1"/>
  <c r="Q175" i="12"/>
  <c r="U175" i="12"/>
  <c r="F176" i="12"/>
  <c r="G176" i="12" s="1"/>
  <c r="M176" i="12" s="1"/>
  <c r="I176" i="12"/>
  <c r="K176" i="12"/>
  <c r="O176" i="12"/>
  <c r="Q176" i="12"/>
  <c r="U176" i="12"/>
  <c r="F177" i="12"/>
  <c r="G177" i="12"/>
  <c r="I177" i="12"/>
  <c r="K177" i="12"/>
  <c r="M177" i="12"/>
  <c r="O177" i="12"/>
  <c r="Q177" i="12"/>
  <c r="U177" i="12"/>
  <c r="F178" i="12"/>
  <c r="G178" i="12"/>
  <c r="I178" i="12"/>
  <c r="K178" i="12"/>
  <c r="M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/>
  <c r="I180" i="12"/>
  <c r="K180" i="12"/>
  <c r="M180" i="12"/>
  <c r="O180" i="12"/>
  <c r="Q180" i="12"/>
  <c r="U180" i="12"/>
  <c r="F181" i="12"/>
  <c r="G181" i="12"/>
  <c r="I181" i="12"/>
  <c r="K181" i="12"/>
  <c r="M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I183" i="12"/>
  <c r="O183" i="12"/>
  <c r="F184" i="12"/>
  <c r="G184" i="12" s="1"/>
  <c r="I184" i="12"/>
  <c r="K184" i="12"/>
  <c r="K183" i="12" s="1"/>
  <c r="O184" i="12"/>
  <c r="Q184" i="12"/>
  <c r="Q183" i="12" s="1"/>
  <c r="U184" i="12"/>
  <c r="U183" i="12" s="1"/>
  <c r="I20" i="1"/>
  <c r="G20" i="1"/>
  <c r="E20" i="1"/>
  <c r="I19" i="1"/>
  <c r="G19" i="1"/>
  <c r="E19" i="1"/>
  <c r="I18" i="1"/>
  <c r="G18" i="1"/>
  <c r="E18" i="1"/>
  <c r="G17" i="1"/>
  <c r="E17" i="1"/>
  <c r="G16" i="1"/>
  <c r="I76" i="1"/>
  <c r="I75" i="1"/>
  <c r="I74" i="1"/>
  <c r="I73" i="1"/>
  <c r="I72" i="1"/>
  <c r="I71" i="1"/>
  <c r="I69" i="1"/>
  <c r="I68" i="1"/>
  <c r="I67" i="1"/>
  <c r="I65" i="1"/>
  <c r="I64" i="1"/>
  <c r="I63" i="1"/>
  <c r="I61" i="1"/>
  <c r="I60" i="1"/>
  <c r="I59" i="1"/>
  <c r="I58" i="1"/>
  <c r="I57" i="1"/>
  <c r="I56" i="1"/>
  <c r="I55" i="1"/>
  <c r="I54" i="1"/>
  <c r="I51" i="1"/>
  <c r="I50" i="1"/>
  <c r="AZ44" i="1"/>
  <c r="AZ43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H77" i="1" l="1"/>
  <c r="I17" i="1"/>
  <c r="E16" i="1"/>
  <c r="E21" i="1" s="1"/>
  <c r="I52" i="1"/>
  <c r="I77" i="1" s="1"/>
  <c r="I16" i="1"/>
  <c r="I21" i="1" s="1"/>
  <c r="G77" i="1"/>
  <c r="G29" i="1"/>
  <c r="G24" i="1"/>
  <c r="G28" i="1"/>
  <c r="M68" i="12"/>
  <c r="M67" i="12" s="1"/>
  <c r="G67" i="12"/>
  <c r="M44" i="12"/>
  <c r="M43" i="12" s="1"/>
  <c r="G43" i="12"/>
  <c r="M130" i="12"/>
  <c r="M128" i="12" s="1"/>
  <c r="G128" i="12"/>
  <c r="M104" i="12"/>
  <c r="G102" i="12"/>
  <c r="M90" i="12"/>
  <c r="M89" i="12" s="1"/>
  <c r="G89" i="12"/>
  <c r="M51" i="12"/>
  <c r="M50" i="12" s="1"/>
  <c r="G50" i="12"/>
  <c r="M158" i="12"/>
  <c r="M72" i="12"/>
  <c r="G70" i="12"/>
  <c r="M165" i="12"/>
  <c r="G163" i="12"/>
  <c r="M156" i="12"/>
  <c r="M155" i="12" s="1"/>
  <c r="G155" i="12"/>
  <c r="M173" i="12"/>
  <c r="M172" i="12" s="1"/>
  <c r="G172" i="12"/>
  <c r="M102" i="12"/>
  <c r="M168" i="12"/>
  <c r="M167" i="12" s="1"/>
  <c r="G167" i="12"/>
  <c r="M70" i="12"/>
  <c r="M21" i="12"/>
  <c r="M20" i="12" s="1"/>
  <c r="G20" i="12"/>
  <c r="M80" i="12"/>
  <c r="M78" i="12" s="1"/>
  <c r="G78" i="12"/>
  <c r="M42" i="12"/>
  <c r="M41" i="12" s="1"/>
  <c r="G41" i="12"/>
  <c r="M163" i="12"/>
  <c r="M184" i="12"/>
  <c r="M183" i="12" s="1"/>
  <c r="G183" i="12"/>
  <c r="M46" i="12"/>
  <c r="M37" i="12"/>
  <c r="M36" i="12" s="1"/>
  <c r="G36" i="12"/>
  <c r="M26" i="12"/>
  <c r="M25" i="12" s="1"/>
  <c r="G25" i="12"/>
  <c r="G143" i="12"/>
  <c r="M145" i="12"/>
  <c r="M143" i="12" s="1"/>
  <c r="M33" i="12"/>
  <c r="G8" i="12"/>
  <c r="M9" i="12"/>
  <c r="M8" i="12" s="1"/>
  <c r="G148" i="12"/>
  <c r="G125" i="12"/>
  <c r="G75" i="12"/>
  <c r="G46" i="12"/>
  <c r="G158" i="12"/>
  <c r="G141" i="12"/>
  <c r="G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<sst xmlns="http://schemas.openxmlformats.org/spreadsheetml/2006/main" count="919" uniqueCount="456">
  <si>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</si>
  <si>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</si>
  <si>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</si>
  <si>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</si>
  <si>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</si>
  <si>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</si>
  <si>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</si>
  <si>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</si>
  <si>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</si>
  <si>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</si>
  <si>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</si>
  <si>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</si>
  <si>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</si>
  <si>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</si>
  <si>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</si>
  <si>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</si>
  <si>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</si>
  <si>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</si>
  <si>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</si>
  <si>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</si>
  <si>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</si>
  <si>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</si>
  <si>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</si>
  <si>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</si>
  <si>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</si>
  <si>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</si>
  <si>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</si>
  <si>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</si>
  <si>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</si>
  <si>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</si>
  <si>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</si>
  <si>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</si>
  <si>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</si>
  <si>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</si>
  <si>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</si>
  <si>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</si>
  <si>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</si>
  <si>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</si>
  <si>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</si>
  <si>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</si>
  <si>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</si>
  <si>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</si>
  <si>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</si>
  <si>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Nové Sedlo</t>
  </si>
  <si>
    <t>Rozpočet:</t>
  </si>
  <si>
    <t>Misto</t>
  </si>
  <si>
    <t>Varská projektová s.r.o.</t>
  </si>
  <si>
    <t>Rekonstrukce bytové jednotky, Masarykova č.p. 299, Nové Sedlo u Lokte</t>
  </si>
  <si>
    <t>Město Nové Sedlo</t>
  </si>
  <si>
    <t>Masarykova 502</t>
  </si>
  <si>
    <t>35734</t>
  </si>
  <si>
    <t>00259527</t>
  </si>
  <si>
    <t>CZ00259527</t>
  </si>
  <si>
    <t>Rozpočet</t>
  </si>
  <si>
    <t>Celkem za stavbu</t>
  </si>
  <si>
    <t>CZK</t>
  </si>
  <si>
    <t xml:space="preserve">Popis rozpočtu:  - </t>
  </si>
  <si>
    <t>Jedná se o stavbu stávající, při jejíž vnitřních úpravách dojde k přestavbě ze současných tří bytových jednotek na dvě bytové jednotky.  Venkovních úprav se tato rekonstrukce netýká.</t>
  </si>
  <si>
    <t>Urbanistické začlenění stavby do území a architektonické řešení respektuje technologické a dispoziční požadavky, terén, stávající inženýrské sítě a komunikační napojení.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</si>
  <si>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</si>
  <si>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</si>
  <si>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</si>
  <si>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</si>
  <si>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</si>
  <si>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</si>
  <si>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</si>
  <si>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</si>
  <si>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</si>
  <si>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</si>
  <si>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</si>
  <si>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</si>
  <si>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</si>
  <si>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</si>
  <si>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8</t>
  </si>
  <si>
    <t>Trubní vedení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</si>
  <si>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</si>
  <si>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</si>
  <si>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</si>
  <si>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</si>
  <si>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</si>
  <si>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</si>
  <si>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</si>
  <si>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</si>
  <si>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</si>
  <si>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</si>
  <si>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</si>
  <si>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</si>
  <si>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</si>
  <si>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</si>
  <si>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</si>
  <si>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</si>
  <si>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</si>
  <si>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</si>
  <si>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</si>
  <si>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</si>
  <si>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735</t>
  </si>
  <si>
    <t>Otopná tělesa</t>
  </si>
  <si>
    <t>762</t>
  </si>
  <si>
    <t>Konstrukce tesařské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</si>
  <si>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</si>
  <si>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</si>
  <si>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</si>
  <si>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</si>
  <si>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</si>
  <si>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</si>
  <si>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</si>
  <si>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</si>
  <si>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</si>
  <si>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</si>
  <si>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</si>
  <si>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</si>
  <si>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</si>
  <si>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</si>
  <si>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</si>
  <si>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</si>
  <si>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</si>
  <si>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</si>
  <si>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</si>
  <si>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</si>
  <si>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</si>
  <si>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</si>
  <si>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</si>
  <si>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</si>
  <si>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</si>
  <si>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</si>
  <si>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</si>
  <si>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</si>
  <si>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</si>
  <si>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</si>
  <si>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</si>
  <si>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</si>
  <si>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</si>
  <si>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</si>
  <si>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</si>
  <si>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</si>
  <si>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</si>
  <si>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</si>
  <si>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</si>
  <si>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</si>
  <si>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</si>
  <si>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</si>
  <si>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</si>
  <si>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340100012RA0</t>
  </si>
  <si>
    <t>Zazdívka otvorů v příčkách plochy do 4 m2</t>
  </si>
  <si>
    <t>m2</t>
  </si>
  <si>
    <t>POL2_0</t>
  </si>
  <si>
    <t>317100011RA0</t>
  </si>
  <si>
    <t>Dodatečná montáž překladu, otvor šířky do 105 cm</t>
  </si>
  <si>
    <t>kus</t>
  </si>
  <si>
    <t>342270044RAA</t>
  </si>
  <si>
    <t>Příčka z desek Ytong hladkých, tloušťka 15 cm, tvárnice 600 x 250 x 150 mm, P 3 - 550</t>
  </si>
  <si>
    <t>346244314R00</t>
  </si>
  <si>
    <t>Obezdívk van z desek Ytong tl. 125 mm</t>
  </si>
  <si>
    <t>POL1_0</t>
  </si>
  <si>
    <t>342261113R00</t>
  </si>
  <si>
    <t>Příčka sádrokarton. ocel.kce, 1x oplášť. tl.125 mm</t>
  </si>
  <si>
    <t>342263990R00</t>
  </si>
  <si>
    <t>Příplatek k příčce sádrokart. za desku tl. 12,5 mm</t>
  </si>
  <si>
    <t>342264518RT2</t>
  </si>
  <si>
    <t>Revizní dvířka Promat do SDK podhledu, 800x800 mm, typ SP, požární odolnost EI 30</t>
  </si>
  <si>
    <t>342265121RT2</t>
  </si>
  <si>
    <t>Úprava podkroví sádrokarton. na dřev. rošt, šikmá, desky protipožární tl. 12,5 mm, Isover tl. 16 cm</t>
  </si>
  <si>
    <t>342948111R00</t>
  </si>
  <si>
    <t>Ukotvení příček k cihelné konstrukci kotvami na hmoždinky</t>
  </si>
  <si>
    <t>m</t>
  </si>
  <si>
    <t>317121047R00</t>
  </si>
  <si>
    <t>Překlad nenosný pórobetonový, světlost otvoru do 1050 mm</t>
  </si>
  <si>
    <t>416091071RT1</t>
  </si>
  <si>
    <t>Příplatek za opláštění ostění střešního okna, včetně dodávky materiálu</t>
  </si>
  <si>
    <t>411200021RA0</t>
  </si>
  <si>
    <t>Zabetonování otvorů ve stropu do 1 m2</t>
  </si>
  <si>
    <t>411351105R00</t>
  </si>
  <si>
    <t>Bednění stropu trámového, bednění vlastní- zřízení</t>
  </si>
  <si>
    <t>602016193R00</t>
  </si>
  <si>
    <t>Penetrace hloubková stěn pod omítky a obklady</t>
  </si>
  <si>
    <t>978100010RA0</t>
  </si>
  <si>
    <t>Otlučení vnitřních omítek stropů vápenocem. 100 %</t>
  </si>
  <si>
    <t>611100010RA0</t>
  </si>
  <si>
    <t>Omítka stropu vnitřní vápenocementová štuková</t>
  </si>
  <si>
    <t>978200010RA0</t>
  </si>
  <si>
    <t>Otlučení vnitřních omítek stěn vápenocem. 100 %</t>
  </si>
  <si>
    <t>612100030RA0</t>
  </si>
  <si>
    <t>Omítka stěn vnitřní vápenocementová štuková</t>
  </si>
  <si>
    <t>612100010RAA</t>
  </si>
  <si>
    <t>Hrubá výplň rýh ve stěnách, včetně omítky a malby</t>
  </si>
  <si>
    <t>611481211RT2</t>
  </si>
  <si>
    <t xml:space="preserve">Montáž výztužné sítě (perlinky) do stěrky-stropy, včetně výztužné sítě a stěrkového tmelu </t>
  </si>
  <si>
    <t>612481211RT2</t>
  </si>
  <si>
    <t>Montáž výztužné sítě(perlinky)do stěrky-vnit.stěny, včetně výztužné sítě a stěrkového tmelu</t>
  </si>
  <si>
    <t>631312121R00</t>
  </si>
  <si>
    <t>Doplnění mazanin betonem do 4 m2, do tl. 8 cm</t>
  </si>
  <si>
    <t>m3</t>
  </si>
  <si>
    <t>631362021R00</t>
  </si>
  <si>
    <t>Výztuž mazanin svařovanou sítí z drátů Kari</t>
  </si>
  <si>
    <t>t</t>
  </si>
  <si>
    <t>642200011RA0</t>
  </si>
  <si>
    <t>Vybour. otvoru dveře 1kř, zárubeň, práh</t>
  </si>
  <si>
    <t>642201011RAA</t>
  </si>
  <si>
    <t>Výměna dveří 1kř, zárubeň, oprava ostění, práh, bez změny velikosti otvoru</t>
  </si>
  <si>
    <t>642202011RA0</t>
  </si>
  <si>
    <t>Zazdění dveří jednokřídlových, omítka</t>
  </si>
  <si>
    <t>648991113RT4</t>
  </si>
  <si>
    <t>Osazení parapet.desek plast. a lamin. š.nad 20cm, včetně dodávky plastové parapetní desky š. 350 mm</t>
  </si>
  <si>
    <t>892855112R00</t>
  </si>
  <si>
    <t>Kontrola kanalizace TV kamerou do 50 m</t>
  </si>
  <si>
    <t>950300220RA0</t>
  </si>
  <si>
    <t>Vytvoření otvoru dod. v nezateplené střeše,  do 1,0 m2</t>
  </si>
  <si>
    <t>952901111R00</t>
  </si>
  <si>
    <t>Vyčištění budov o výšce podlaží do 4 m</t>
  </si>
  <si>
    <t>962200011RA0</t>
  </si>
  <si>
    <t>Bourání příček z cihel pálených</t>
  </si>
  <si>
    <t>968072455R00</t>
  </si>
  <si>
    <t>Vybourání kovových dveřních zárubní pl. do 2 m2</t>
  </si>
  <si>
    <t>962032432R00</t>
  </si>
  <si>
    <t>Bourání zdiva z dutých cihel nebo tvárnic na MVC</t>
  </si>
  <si>
    <t>972011311R00</t>
  </si>
  <si>
    <t>Vybourání otvorů strop prefa pl. 0,25 m2</t>
  </si>
  <si>
    <t>972012411R00</t>
  </si>
  <si>
    <t>Vybourání otvorů strop prefa pl. do 1 m2</t>
  </si>
  <si>
    <t>974042564R00</t>
  </si>
  <si>
    <t>Vysekání rýh v podlaze betonové, 15x15 cm</t>
  </si>
  <si>
    <t>974031164R00</t>
  </si>
  <si>
    <t>Vysekání rýh ve zdi cihelné 15 x 15 cm</t>
  </si>
  <si>
    <t>974051212R00</t>
  </si>
  <si>
    <t>Frézování drážky do 30x30 mm, zdivo,cihla plná</t>
  </si>
  <si>
    <t>974054215R00</t>
  </si>
  <si>
    <t>Vyvrtání kapsy pro krabici do pr.150 mm,cihla plná</t>
  </si>
  <si>
    <t>974054615R00</t>
  </si>
  <si>
    <t>Vyvrtání otvor pro krabici do pr.150mm,sádrokarton</t>
  </si>
  <si>
    <t>979011211R00</t>
  </si>
  <si>
    <t>Svislá doprava suti a vybour. hmot za 2.NP nošením</t>
  </si>
  <si>
    <t>979011221R00</t>
  </si>
  <si>
    <t>Svislá doprava suti a vybour. hmot za 1.PP nošením</t>
  </si>
  <si>
    <t>979011219R00</t>
  </si>
  <si>
    <t>Přípl.k svislé dopr.suti za každé další NP nošením</t>
  </si>
  <si>
    <t>979011229R00</t>
  </si>
  <si>
    <t>Přípl.k svislé dopr.suti za každé další PP nošením</t>
  </si>
  <si>
    <t>974031139R00</t>
  </si>
  <si>
    <t>Příplatek za dalších 10cm šířky rýhy ve zdi hl.5cm</t>
  </si>
  <si>
    <t>979100012RA0</t>
  </si>
  <si>
    <t>Odvoz suti a vyb.hmot do 10 km, vnitrost. 25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</si>
  <si>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</si>
  <si>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</si>
  <si>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</si>
  <si>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</si>
  <si>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</si>
  <si>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uložení směsi betonu a cihel skupina 170101 a 170102</t>
  </si>
  <si>
    <t>998012022R00</t>
  </si>
  <si>
    <t>Přesun hmot pro budovy monolitické výšky do 12 m</t>
  </si>
  <si>
    <t>998021029R00</t>
  </si>
  <si>
    <t>Přesun hmot, haly zděné, příplatek za dalších 5 km</t>
  </si>
  <si>
    <t>711111002R00</t>
  </si>
  <si>
    <t xml:space="preserve">Provedení izolace proti vlhkosti </t>
  </si>
  <si>
    <t>711401113R00</t>
  </si>
  <si>
    <t>Páska pro izolaci přes dilatační spáry</t>
  </si>
  <si>
    <t>711401119R00</t>
  </si>
  <si>
    <t>Napojení izolace sprchovou vpust</t>
  </si>
  <si>
    <t>998711102R00</t>
  </si>
  <si>
    <t>Přesun hmot pro izolace proti vodě, výšky do 12 m</t>
  </si>
  <si>
    <t>713190813R00</t>
  </si>
  <si>
    <t>Odstranění tepelné izolace ze sypkých hmot, lože ze škváry, tl. do 150 mm</t>
  </si>
  <si>
    <t>713111231RK2</t>
  </si>
  <si>
    <t xml:space="preserve">Montáž parozábrany, stropů shora </t>
  </si>
  <si>
    <t>721200001RA0</t>
  </si>
  <si>
    <t>Kanalizace vnitřní připojovací, PP, D 50x1,8 mm</t>
  </si>
  <si>
    <t>721176114R00</t>
  </si>
  <si>
    <t>Kanalizace vnitřní odpadní, D 75 x 1,9 mm</t>
  </si>
  <si>
    <t>721200002RA0</t>
  </si>
  <si>
    <t>Kanalizace vnitřní odpadní PP, D 110 x 2,7 mm</t>
  </si>
  <si>
    <t>721194105R00</t>
  </si>
  <si>
    <t>Vyvedení odpadních výpustek, D 50 x 1,8 mm</t>
  </si>
  <si>
    <t>721194109R00</t>
  </si>
  <si>
    <t>Vyvedení odpadních výpustek, D 110 x 2,3 mm</t>
  </si>
  <si>
    <t>721170965R00</t>
  </si>
  <si>
    <t>Provedení opravy vnitřní kanalizace, potrubí plastové, propojení dosavadního potrubí, D 110 mm</t>
  </si>
  <si>
    <t>721100012RA0</t>
  </si>
  <si>
    <t>Kanalizace vnitřní, PVC, D 125 mm, zemní práce</t>
  </si>
  <si>
    <t>721171808R00</t>
  </si>
  <si>
    <t>Demontáž potrubí z PVC do D 114 mm</t>
  </si>
  <si>
    <t>721210818R00</t>
  </si>
  <si>
    <t>Demontáž vpusti sprchové</t>
  </si>
  <si>
    <t>998721102R00</t>
  </si>
  <si>
    <t>Přesun hmot pro vnitřní kanalizaci, výšky do 12 m</t>
  </si>
  <si>
    <t>722300011RA0</t>
  </si>
  <si>
    <t>Vodovod, potrubí PPR - typ 3 Daplen PN 20, D 20 mm</t>
  </si>
  <si>
    <t>722181213RT7</t>
  </si>
  <si>
    <t>Izolace návleková MIRELON PRO tl. stěny 13 mm, vnitřní průměr 22 mm</t>
  </si>
  <si>
    <t>722172912R00</t>
  </si>
  <si>
    <t>Provedení propojení plastového vodovodního potrubí polyf, vodovod</t>
  </si>
  <si>
    <t>722202213R00</t>
  </si>
  <si>
    <t>Nástěnka MZD PP-R INSTAPLAST, D 20 mm x R 1/2"</t>
  </si>
  <si>
    <t>722223182R00</t>
  </si>
  <si>
    <t>Kohout vodovodní, kulový, výtokový, GIACOMINI R621, DN 20 mm</t>
  </si>
  <si>
    <t>722170801R00</t>
  </si>
  <si>
    <t>Demontáž rozvodů vody z plastů do D 32 mm</t>
  </si>
  <si>
    <t>722190901R00</t>
  </si>
  <si>
    <t>Uzavření/otevření vodovodního potrubí při opravě</t>
  </si>
  <si>
    <t>722290234R00</t>
  </si>
  <si>
    <t>Proplach a dezinfekce vodovodního potrubí DN 80 mm</t>
  </si>
  <si>
    <t>722280106R00</t>
  </si>
  <si>
    <t>Tlaková zkouška vodovodního potrubí DN 32 mm</t>
  </si>
  <si>
    <t>998722102R00</t>
  </si>
  <si>
    <t>Přesun hmot pro vnitřní vodovod, výšky do 12 m</t>
  </si>
  <si>
    <t>722260801R00</t>
  </si>
  <si>
    <t>Demontáž vodoměrů přírubových DN 50 mm</t>
  </si>
  <si>
    <t>722264111R00</t>
  </si>
  <si>
    <t>Vodoměr bytový SV Residia JET DN 15 x 80 mm, Qn 1,5</t>
  </si>
  <si>
    <t>725100001RA0</t>
  </si>
  <si>
    <t>Umyvadlo, baterie, zápachová uzávěrka</t>
  </si>
  <si>
    <t>725100002RA0</t>
  </si>
  <si>
    <t>Dřez, baterie, zápachová uzávěrka</t>
  </si>
  <si>
    <t>725100003RA0</t>
  </si>
  <si>
    <t>Vana, baterie, zápachová uzávěrka, obezdění</t>
  </si>
  <si>
    <t>725100005RA0</t>
  </si>
  <si>
    <t>Sprchová kabina, baterie, zápachová uzávěrka</t>
  </si>
  <si>
    <t>725100006RA0</t>
  </si>
  <si>
    <t>Klozet kombi</t>
  </si>
  <si>
    <t>725829301R00</t>
  </si>
  <si>
    <t>Montáž baterie umyvadlové a dřezové stojánkové</t>
  </si>
  <si>
    <t>725860213R00</t>
  </si>
  <si>
    <t xml:space="preserve">Sifon umyvadlový </t>
  </si>
  <si>
    <t>725860186R00</t>
  </si>
  <si>
    <t>Sifon pračkový</t>
  </si>
  <si>
    <t>725814122R00</t>
  </si>
  <si>
    <t>Ventil pračkový</t>
  </si>
  <si>
    <t>soubor</t>
  </si>
  <si>
    <t>61581624.AR</t>
  </si>
  <si>
    <t>Linka kuchyňská atypická 240 cm</t>
  </si>
  <si>
    <t>POL3_0</t>
  </si>
  <si>
    <t>725110811R00</t>
  </si>
  <si>
    <t>Demontáž klozetů splachovacích</t>
  </si>
  <si>
    <t>725210821R00</t>
  </si>
  <si>
    <t>Demontáž umyvadel bez výtokových armatur</t>
  </si>
  <si>
    <t>725240811R00</t>
  </si>
  <si>
    <t>Demontáž sprchových kabin bez výtokových armatur</t>
  </si>
  <si>
    <t>725310823R00</t>
  </si>
  <si>
    <t>Demontáž dřezů 1dílných v kuchyňské sestavě</t>
  </si>
  <si>
    <t>725610810R00</t>
  </si>
  <si>
    <t>Demontáž plynového sporáku</t>
  </si>
  <si>
    <t>725810812R00</t>
  </si>
  <si>
    <t>Demontáž ventilu výtokového</t>
  </si>
  <si>
    <t>725820801R00</t>
  </si>
  <si>
    <t>Demontáž baterie</t>
  </si>
  <si>
    <t>725840850R00</t>
  </si>
  <si>
    <t>Demontáž baterie sprchové</t>
  </si>
  <si>
    <t>725850800R00</t>
  </si>
  <si>
    <t>Demontáž ventilu odpadního</t>
  </si>
  <si>
    <t>725590812R00</t>
  </si>
  <si>
    <t>Přesun vybouraných hmot, zařizovací předměty H 12 m</t>
  </si>
  <si>
    <t>725619101R00</t>
  </si>
  <si>
    <t>Montáž plynových sporáků, napojení na potrubí</t>
  </si>
  <si>
    <t>733164103RT5</t>
  </si>
  <si>
    <t>Montáž potrubí z měděných trubek vytápění D 18 mm, spojované lisováním</t>
  </si>
  <si>
    <t>733167002R00</t>
  </si>
  <si>
    <t>Příplatek za zhotovení přípojky Cu 18/1</t>
  </si>
  <si>
    <t>735151811R00</t>
  </si>
  <si>
    <t>Demontáž otopných těles panelových jednořadých, délky do1500 mm</t>
  </si>
  <si>
    <t>735494811R00</t>
  </si>
  <si>
    <t>Vypuštění vody z otopných těles</t>
  </si>
  <si>
    <t>735191910R00</t>
  </si>
  <si>
    <t>Napuštění vody do otopného systému - bez kotle</t>
  </si>
  <si>
    <t>735191905R00</t>
  </si>
  <si>
    <t>Oprava - odvzdušnění otopných těles</t>
  </si>
  <si>
    <t>734224311R00</t>
  </si>
  <si>
    <t>Ventil termost., s hlavicí ručního ovládání M28</t>
  </si>
  <si>
    <t>735156920R00</t>
  </si>
  <si>
    <t>Tlakové zkoušky otopných těles Radik 20 - 22</t>
  </si>
  <si>
    <t>735156644R00</t>
  </si>
  <si>
    <t>Otopné těleso panelové Radik Klasik 22, v. 500 mm, dl. 800 mm</t>
  </si>
  <si>
    <t>735156646R00</t>
  </si>
  <si>
    <t>Otopné těleso panelové Radik Klasik 22, v. 500 mm, dl. 1000 mm</t>
  </si>
  <si>
    <t>735156647R00</t>
  </si>
  <si>
    <t>Otopné těleso panelové Radik Klasik 22, v. 500 mm, dl. 1200 mm</t>
  </si>
  <si>
    <t>735890802R00</t>
  </si>
  <si>
    <t>Přemístění demont. hmot - otop. těles, H 6 - 12 m</t>
  </si>
  <si>
    <t>998735102R00</t>
  </si>
  <si>
    <t>Přesun hmot pro otopná tělesa, výšky do 12 m</t>
  </si>
  <si>
    <t>724590811R00</t>
  </si>
  <si>
    <t>Přesun vybouraných hmot - vytápění</t>
  </si>
  <si>
    <t>762900060RA0</t>
  </si>
  <si>
    <t>Demontáž dřevěných podlah z prken</t>
  </si>
  <si>
    <t>766812820R00</t>
  </si>
  <si>
    <t>Demontáž kuchyňských linek do 1,5 m</t>
  </si>
  <si>
    <t>766711021R00</t>
  </si>
  <si>
    <t>Montáž vstupních dveří s vypěněním</t>
  </si>
  <si>
    <t>766660110RA0</t>
  </si>
  <si>
    <t>Dveře protipožární jednokřídlové šířky 80 cm</t>
  </si>
  <si>
    <t>766660112RA0</t>
  </si>
  <si>
    <t>Dveře protipožární jednokřídlové šířky 90 cm</t>
  </si>
  <si>
    <t>771101101R00</t>
  </si>
  <si>
    <t>Vysávání podlah prům.vysavačem pro pokládku dlažby</t>
  </si>
  <si>
    <t>771101210R00</t>
  </si>
  <si>
    <t>Penetrace podkladu pod dlažby</t>
  </si>
  <si>
    <t>771212113R00</t>
  </si>
  <si>
    <t>Kladení dlažby keramické do TM, vel. do 400x400 mm</t>
  </si>
  <si>
    <t>631100002RA0</t>
  </si>
  <si>
    <t>Podlaha z dlažby keramické,podkladní mazanina 8 cm</t>
  </si>
  <si>
    <t>631312411RM1</t>
  </si>
  <si>
    <t xml:space="preserve">Mazanina betonová tl. 5 - 8 cm C 8/10   , z betonu prostého </t>
  </si>
  <si>
    <t>998771102R00</t>
  </si>
  <si>
    <t>Přesun hmot pro podlahy z dlaždic, výšky do 12 m</t>
  </si>
  <si>
    <t>776511820R00</t>
  </si>
  <si>
    <t>Odstranění PVC a koberců lepených s podložkou</t>
  </si>
  <si>
    <t>776520110RA0</t>
  </si>
  <si>
    <t>Podlaha povlaková z PVC pásů, soklík, stěrka</t>
  </si>
  <si>
    <t>781900010RA0</t>
  </si>
  <si>
    <t>Odsekání obkladů vnitřních</t>
  </si>
  <si>
    <t>781101210R00</t>
  </si>
  <si>
    <t>Penetrace podkladu pod obklady</t>
  </si>
  <si>
    <t>781415016R00</t>
  </si>
  <si>
    <t>Montáž obkladů stěn, porovin.,tmel, nad 20x25 cm</t>
  </si>
  <si>
    <t>998781102R00</t>
  </si>
  <si>
    <t>Přesun hmot pro obklady keramické, výšky do 12 m</t>
  </si>
  <si>
    <t>784011111R00</t>
  </si>
  <si>
    <t>Oprášení/ometení podkladu</t>
  </si>
  <si>
    <t>58124894.AR</t>
  </si>
  <si>
    <t xml:space="preserve">Penetrace hloubková, bal. 5 l </t>
  </si>
  <si>
    <t>l</t>
  </si>
  <si>
    <t>784450075RA0</t>
  </si>
  <si>
    <t xml:space="preserve">Malba disperzní, penetrace 1x, malba bílá 2x </t>
  </si>
  <si>
    <t>210010301RT1</t>
  </si>
  <si>
    <t>Krabice přístrojová KP, bez zapojení, kruhová, včetně dodávky KP 68/2</t>
  </si>
  <si>
    <t>210201511R00</t>
  </si>
  <si>
    <t>Svítidlo LED bytové stropní přisazené</t>
  </si>
  <si>
    <t>210201517R00</t>
  </si>
  <si>
    <t>Svítidlo LED bytové stěnové</t>
  </si>
  <si>
    <t>210201518R00</t>
  </si>
  <si>
    <t>Svítidlo LED podlinkové</t>
  </si>
  <si>
    <t>650052711RT3</t>
  </si>
  <si>
    <t>Montáž zásuvky zapuštěné, včetně dodávky zásuvky a rámečku</t>
  </si>
  <si>
    <t>650051111R00</t>
  </si>
  <si>
    <t xml:space="preserve">Montáž spínače nástěnného, řaz. 1 </t>
  </si>
  <si>
    <t>650051141R00</t>
  </si>
  <si>
    <t>Montáž spínače nástěnného, řaz. 6</t>
  </si>
  <si>
    <t>650124641RT2</t>
  </si>
  <si>
    <t>Uložení kabelu Cu 3 x 1,5 mm2 pod omítku, včetně dodávky kabelu CYKY 3 x 1,5 mm2</t>
  </si>
  <si>
    <t>650124643RT2</t>
  </si>
  <si>
    <t>Uložení kabelu Cu 3 x 2,5 mm2 pod omítku, včetně dodávky kabelu CYKY 3 x 2,5 mm2</t>
  </si>
  <si>
    <t>650124645RT2</t>
  </si>
  <si>
    <t>Uložení kabelu Cu 3 x 4 mm2 pod omítku, včetně dodávky kabelu CYKY 3 x 4 mm2</t>
  </si>
  <si>
    <t>650031621R00</t>
  </si>
  <si>
    <t>Montáž rozváděče do váhy 25 kg</t>
  </si>
  <si>
    <t>650061611R00</t>
  </si>
  <si>
    <t>Montáž jističe modulárního jednopólového do 25 A</t>
  </si>
  <si>
    <t>650063611R00</t>
  </si>
  <si>
    <t>Montáž chrániče proudového dvoupólového do 25 A</t>
  </si>
  <si>
    <t>650124707RT2</t>
  </si>
  <si>
    <t>Uložení kabelu Cu 5 x 6 mm2 pod omítku, včetně dodávky kabelu CYKY 5 x 6 mm2</t>
  </si>
  <si>
    <t>005121010R</t>
  </si>
  <si>
    <t>Vybudování zařízení staveniště</t>
  </si>
  <si>
    <t>Soubor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</si>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</sst>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0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  <col min="52" max="52" width="94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3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5">
      <c r="A16" s="194" t="s">
        <v>23</v>
      </c>
      <c r="B16" s="195" t="s">
        <v>23</v>
      </c>
      <c r="C16" s="56"/>
      <c r="D16" s="57"/>
      <c r="E16" s="80">
        <f>SUMIF(F50:F76,A16,G50:G76)+SUMIF(F50:F76,"PSU",G50:G76)</f>
        <v>0</v>
      </c>
      <c r="F16" s="81"/>
      <c r="G16" s="80">
        <f>SUMIF(F50:F76,A16,H50:H76)+SUMIF(F50:F76,"PSU",H50:H76)</f>
        <v>0</v>
      </c>
      <c r="H16" s="81"/>
      <c r="I16" s="80">
        <f>SUMIF(F50:F76,A16,I50:I76)+SUMIF(F50:F76,"PSU",I50:I76)</f>
        <v>0</v>
      </c>
      <c r="J16" s="82"/>
    </row>
    <row r="17" spans="1:10" ht="23.25" customHeight="1" x14ac:dyDescent="0.25">
      <c r="A17" s="194" t="s">
        <v>24</v>
      </c>
      <c r="B17" s="195" t="s">
        <v>24</v>
      </c>
      <c r="C17" s="56"/>
      <c r="D17" s="57"/>
      <c r="E17" s="80">
        <f>SUMIF(F50:F76,A17,G50:G76)</f>
        <v>0</v>
      </c>
      <c r="F17" s="81"/>
      <c r="G17" s="80">
        <f>SUMIF(F50:F76,A17,H50:H76)</f>
        <v>0</v>
      </c>
      <c r="H17" s="81"/>
      <c r="I17" s="80">
        <f>SUMIF(F50:F76,A17,I50:I76)</f>
        <v>0</v>
      </c>
      <c r="J17" s="82"/>
    </row>
    <row r="18" spans="1:10" ht="23.25" customHeight="1" x14ac:dyDescent="0.25">
      <c r="A18" s="194" t="s">
        <v>25</v>
      </c>
      <c r="B18" s="195" t="s">
        <v>25</v>
      </c>
      <c r="C18" s="56"/>
      <c r="D18" s="57"/>
      <c r="E18" s="80">
        <f>SUMIF(F50:F76,A18,G50:G76)</f>
        <v>0</v>
      </c>
      <c r="F18" s="81"/>
      <c r="G18" s="80">
        <f>SUMIF(F50:F76,A18,H50:H76)</f>
        <v>0</v>
      </c>
      <c r="H18" s="81"/>
      <c r="I18" s="80">
        <f>SUMIF(F50:F76,A18,I50:I76)</f>
        <v>0</v>
      </c>
      <c r="J18" s="82"/>
    </row>
    <row r="19" spans="1:10" ht="23.25" customHeight="1" x14ac:dyDescent="0.25">
      <c r="A19" s="194" t="s">
        <v>113</v>
      </c>
      <c r="B19" s="195" t="s">
        <v>26</v>
      </c>
      <c r="C19" s="56"/>
      <c r="D19" s="57"/>
      <c r="E19" s="80">
        <f>SUMIF(F50:F76,A19,G50:G76)</f>
        <v>0</v>
      </c>
      <c r="F19" s="81"/>
      <c r="G19" s="80">
        <f>SUMIF(F50:F76,A19,H50:H76)</f>
        <v>0</v>
      </c>
      <c r="H19" s="81"/>
      <c r="I19" s="80">
        <f>SUMIF(F50:F76,A19,I50:I76)</f>
        <v>0</v>
      </c>
      <c r="J19" s="82"/>
    </row>
    <row r="20" spans="1:10" ht="23.25" customHeight="1" x14ac:dyDescent="0.25">
      <c r="A20" s="194" t="s">
        <v>114</v>
      </c>
      <c r="B20" s="195" t="s">
        <v>27</v>
      </c>
      <c r="C20" s="56"/>
      <c r="D20" s="57"/>
      <c r="E20" s="80">
        <f>SUMIF(F50:F76,A20,G50:G76)</f>
        <v>0</v>
      </c>
      <c r="F20" s="81"/>
      <c r="G20" s="80">
        <f>SUMIF(F50:F76,A20,H50:H76)</f>
        <v>0</v>
      </c>
      <c r="H20" s="81"/>
      <c r="I20" s="80">
        <f>SUMIF(F50:F76,A20,I50:I76)</f>
        <v>0</v>
      </c>
      <c r="J20" s="82"/>
    </row>
    <row r="21" spans="1:10" ht="23.25" customHeight="1" x14ac:dyDescent="0.3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45083</v>
      </c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3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4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5">
      <c r="A39" s="130">
        <v>1</v>
      </c>
      <c r="B39" s="136" t="s">
        <v>53</v>
      </c>
      <c r="C39" s="137" t="s">
        <v>47</v>
      </c>
      <c r="D39" s="138"/>
      <c r="E39" s="138"/>
      <c r="F39" s="146">
        <f>'Rozpočet Pol'!AC186</f>
        <v>0</v>
      </c>
      <c r="G39" s="147">
        <f>'Rozpočet Pol'!AD186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5">
      <c r="B42" t="s">
        <v>56</v>
      </c>
    </row>
    <row r="43" spans="1:52" ht="25" x14ac:dyDescent="0.25">
      <c r="B43" s="161" t="s">
        <v>57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Jedná se o stavbu stávající, při jejíž vnitřních úpravách dojde k přestavbě ze současných tří bytových jednotek na dvě bytové jednotky.  Venkovních úprav se tato rekonstrukce netýká.</v>
      </c>
    </row>
    <row r="44" spans="1:52" ht="25" x14ac:dyDescent="0.25">
      <c r="B44" s="161" t="s">
        <v>58</v>
      </c>
      <c r="C44" s="161"/>
      <c r="D44" s="161"/>
      <c r="E44" s="161"/>
      <c r="F44" s="161"/>
      <c r="G44" s="161"/>
      <c r="H44" s="161"/>
      <c r="I44" s="161"/>
      <c r="J44" s="161"/>
      <c r="AZ44" s="160" t="str">
        <f>B44</f>
        <v>Urbanistické začlenění stavby do území a architektonické řešení respektuje technologické a dispoziční požadavky, terén, stávající inženýrské sítě a komunikační napojení.</v>
      </c>
    </row>
    <row r="47" spans="1:52" ht="15.5" x14ac:dyDescent="0.35">
      <c r="B47" s="162" t="s">
        <v>59</v>
      </c>
    </row>
    <row r="49" spans="1:10" ht="25.5" customHeight="1" x14ac:dyDescent="0.25">
      <c r="A49" s="163"/>
      <c r="B49" s="169" t="s">
        <v>16</v>
      </c>
      <c r="C49" s="169" t="s">
        <v>5</v>
      </c>
      <c r="D49" s="170"/>
      <c r="E49" s="170"/>
      <c r="F49" s="173" t="s">
        <v>60</v>
      </c>
      <c r="G49" s="173" t="s">
        <v>29</v>
      </c>
      <c r="H49" s="173" t="s">
        <v>30</v>
      </c>
      <c r="I49" s="174" t="s">
        <v>28</v>
      </c>
      <c r="J49" s="174"/>
    </row>
    <row r="50" spans="1:10" ht="25.5" customHeight="1" x14ac:dyDescent="0.25">
      <c r="A50" s="164"/>
      <c r="B50" s="175" t="s">
        <v>61</v>
      </c>
      <c r="C50" s="176" t="s">
        <v>62</v>
      </c>
      <c r="D50" s="177"/>
      <c r="E50" s="177"/>
      <c r="F50" s="181" t="s">
        <v>23</v>
      </c>
      <c r="G50" s="182">
        <f>'Rozpočet Pol'!I8</f>
        <v>0</v>
      </c>
      <c r="H50" s="182">
        <f>'Rozpočet Pol'!K8</f>
        <v>0</v>
      </c>
      <c r="I50" s="183">
        <f>G50+H50</f>
        <v>0</v>
      </c>
      <c r="J50" s="183"/>
    </row>
    <row r="51" spans="1:10" ht="25.5" customHeight="1" x14ac:dyDescent="0.25">
      <c r="A51" s="164"/>
      <c r="B51" s="167" t="s">
        <v>63</v>
      </c>
      <c r="C51" s="166" t="s">
        <v>64</v>
      </c>
      <c r="D51" s="168"/>
      <c r="E51" s="168"/>
      <c r="F51" s="184" t="s">
        <v>23</v>
      </c>
      <c r="G51" s="185">
        <f>'Rozpočet Pol'!I20</f>
        <v>0</v>
      </c>
      <c r="H51" s="185">
        <f>'Rozpočet Pol'!K20</f>
        <v>0</v>
      </c>
      <c r="I51" s="186">
        <f>G51+H51</f>
        <v>0</v>
      </c>
      <c r="J51" s="186"/>
    </row>
    <row r="52" spans="1:10" ht="25.5" customHeight="1" x14ac:dyDescent="0.25">
      <c r="A52" s="164"/>
      <c r="B52" s="167" t="s">
        <v>65</v>
      </c>
      <c r="C52" s="166" t="s">
        <v>66</v>
      </c>
      <c r="D52" s="168"/>
      <c r="E52" s="168"/>
      <c r="F52" s="184" t="s">
        <v>23</v>
      </c>
      <c r="G52" s="185">
        <f>'Rozpočet Pol'!I23</f>
        <v>0</v>
      </c>
      <c r="H52" s="185">
        <f>'Rozpočet Pol'!K23</f>
        <v>0</v>
      </c>
      <c r="I52" s="186">
        <f>G52+H52</f>
        <v>0</v>
      </c>
      <c r="J52" s="186"/>
    </row>
    <row r="53" spans="1:10" ht="25.5" customHeight="1" x14ac:dyDescent="0.25">
      <c r="A53" s="164"/>
      <c r="B53" s="167" t="s">
        <v>67</v>
      </c>
      <c r="C53" s="166" t="s">
        <v>68</v>
      </c>
      <c r="D53" s="168"/>
      <c r="E53" s="168"/>
      <c r="F53" s="184" t="s">
        <v>23</v>
      </c>
      <c r="G53" s="185">
        <f>'Rozpočet Pol'!I25</f>
        <v>0</v>
      </c>
      <c r="H53" s="185">
        <f>'Rozpočet Pol'!K25</f>
        <v>0</v>
      </c>
      <c r="I53" s="186">
        <f>G53+H53</f>
        <v>0</v>
      </c>
      <c r="J53" s="186"/>
    </row>
    <row r="54" spans="1:10" ht="25.5" customHeight="1" x14ac:dyDescent="0.25">
      <c r="A54" s="164"/>
      <c r="B54" s="167" t="s">
        <v>69</v>
      </c>
      <c r="C54" s="166" t="s">
        <v>70</v>
      </c>
      <c r="D54" s="168"/>
      <c r="E54" s="168"/>
      <c r="F54" s="184" t="s">
        <v>23</v>
      </c>
      <c r="G54" s="185">
        <f>'Rozpočet Pol'!I33</f>
        <v>0</v>
      </c>
      <c r="H54" s="185">
        <f>'Rozpočet Pol'!K33</f>
        <v>0</v>
      </c>
      <c r="I54" s="186">
        <f>G54+H54</f>
        <v>0</v>
      </c>
      <c r="J54" s="186"/>
    </row>
    <row r="55" spans="1:10" ht="25.5" customHeight="1" x14ac:dyDescent="0.25">
      <c r="A55" s="164"/>
      <c r="B55" s="167" t="s">
        <v>71</v>
      </c>
      <c r="C55" s="166" t="s">
        <v>72</v>
      </c>
      <c r="D55" s="168"/>
      <c r="E55" s="168"/>
      <c r="F55" s="184" t="s">
        <v>23</v>
      </c>
      <c r="G55" s="185">
        <f>'Rozpočet Pol'!I36</f>
        <v>0</v>
      </c>
      <c r="H55" s="185">
        <f>'Rozpočet Pol'!K36</f>
        <v>0</v>
      </c>
      <c r="I55" s="186">
        <f>G55+H55</f>
        <v>0</v>
      </c>
      <c r="J55" s="186"/>
    </row>
    <row r="56" spans="1:10" ht="25.5" customHeight="1" x14ac:dyDescent="0.25">
      <c r="A56" s="164"/>
      <c r="B56" s="167" t="s">
        <v>73</v>
      </c>
      <c r="C56" s="166" t="s">
        <v>74</v>
      </c>
      <c r="D56" s="168"/>
      <c r="E56" s="168"/>
      <c r="F56" s="184" t="s">
        <v>23</v>
      </c>
      <c r="G56" s="185">
        <f>'Rozpočet Pol'!I41</f>
        <v>0</v>
      </c>
      <c r="H56" s="185">
        <f>'Rozpočet Pol'!K41</f>
        <v>0</v>
      </c>
      <c r="I56" s="186">
        <f>G56+H56</f>
        <v>0</v>
      </c>
      <c r="J56" s="186"/>
    </row>
    <row r="57" spans="1:10" ht="25.5" customHeight="1" x14ac:dyDescent="0.25">
      <c r="A57" s="164"/>
      <c r="B57" s="167" t="s">
        <v>75</v>
      </c>
      <c r="C57" s="166" t="s">
        <v>76</v>
      </c>
      <c r="D57" s="168"/>
      <c r="E57" s="168"/>
      <c r="F57" s="184" t="s">
        <v>23</v>
      </c>
      <c r="G57" s="185">
        <f>'Rozpočet Pol'!I43</f>
        <v>0</v>
      </c>
      <c r="H57" s="185">
        <f>'Rozpočet Pol'!K43</f>
        <v>0</v>
      </c>
      <c r="I57" s="186">
        <f>G57+H57</f>
        <v>0</v>
      </c>
      <c r="J57" s="186"/>
    </row>
    <row r="58" spans="1:10" ht="25.5" customHeight="1" x14ac:dyDescent="0.25">
      <c r="A58" s="164"/>
      <c r="B58" s="167" t="s">
        <v>77</v>
      </c>
      <c r="C58" s="166" t="s">
        <v>78</v>
      </c>
      <c r="D58" s="168"/>
      <c r="E58" s="168"/>
      <c r="F58" s="184" t="s">
        <v>23</v>
      </c>
      <c r="G58" s="185">
        <f>'Rozpočet Pol'!I46</f>
        <v>0</v>
      </c>
      <c r="H58" s="185">
        <f>'Rozpočet Pol'!K46</f>
        <v>0</v>
      </c>
      <c r="I58" s="186">
        <f>G58+H58</f>
        <v>0</v>
      </c>
      <c r="J58" s="186"/>
    </row>
    <row r="59" spans="1:10" ht="25.5" customHeight="1" x14ac:dyDescent="0.25">
      <c r="A59" s="164"/>
      <c r="B59" s="167" t="s">
        <v>79</v>
      </c>
      <c r="C59" s="166" t="s">
        <v>80</v>
      </c>
      <c r="D59" s="168"/>
      <c r="E59" s="168"/>
      <c r="F59" s="184" t="s">
        <v>23</v>
      </c>
      <c r="G59" s="185">
        <f>'Rozpočet Pol'!I50</f>
        <v>0</v>
      </c>
      <c r="H59" s="185">
        <f>'Rozpočet Pol'!K50</f>
        <v>0</v>
      </c>
      <c r="I59" s="186">
        <f>G59+H59</f>
        <v>0</v>
      </c>
      <c r="J59" s="186"/>
    </row>
    <row r="60" spans="1:10" ht="25.5" customHeight="1" x14ac:dyDescent="0.25">
      <c r="A60" s="164"/>
      <c r="B60" s="167" t="s">
        <v>81</v>
      </c>
      <c r="C60" s="166" t="s">
        <v>82</v>
      </c>
      <c r="D60" s="168"/>
      <c r="E60" s="168"/>
      <c r="F60" s="184" t="s">
        <v>23</v>
      </c>
      <c r="G60" s="185">
        <f>'Rozpočet Pol'!I67</f>
        <v>0</v>
      </c>
      <c r="H60" s="185">
        <f>'Rozpočet Pol'!K67</f>
        <v>0</v>
      </c>
      <c r="I60" s="186">
        <f>G60+H60</f>
        <v>0</v>
      </c>
      <c r="J60" s="186"/>
    </row>
    <row r="61" spans="1:10" ht="25.5" customHeight="1" x14ac:dyDescent="0.25">
      <c r="A61" s="164"/>
      <c r="B61" s="167" t="s">
        <v>83</v>
      </c>
      <c r="C61" s="166" t="s">
        <v>84</v>
      </c>
      <c r="D61" s="168"/>
      <c r="E61" s="168"/>
      <c r="F61" s="184" t="s">
        <v>24</v>
      </c>
      <c r="G61" s="185">
        <f>'Rozpočet Pol'!I70</f>
        <v>0</v>
      </c>
      <c r="H61" s="185">
        <f>'Rozpočet Pol'!K70</f>
        <v>0</v>
      </c>
      <c r="I61" s="186">
        <f>G61+H61</f>
        <v>0</v>
      </c>
      <c r="J61" s="186"/>
    </row>
    <row r="62" spans="1:10" ht="25.5" customHeight="1" x14ac:dyDescent="0.25">
      <c r="A62" s="164"/>
      <c r="B62" s="167" t="s">
        <v>85</v>
      </c>
      <c r="C62" s="166" t="s">
        <v>86</v>
      </c>
      <c r="D62" s="168"/>
      <c r="E62" s="168"/>
      <c r="F62" s="184" t="s">
        <v>24</v>
      </c>
      <c r="G62" s="185">
        <f>'Rozpočet Pol'!I75</f>
        <v>0</v>
      </c>
      <c r="H62" s="185">
        <f>'Rozpočet Pol'!K75</f>
        <v>0</v>
      </c>
      <c r="I62" s="186">
        <f>G62+H62</f>
        <v>0</v>
      </c>
      <c r="J62" s="186"/>
    </row>
    <row r="63" spans="1:10" ht="25.5" customHeight="1" x14ac:dyDescent="0.25">
      <c r="A63" s="164"/>
      <c r="B63" s="167" t="s">
        <v>87</v>
      </c>
      <c r="C63" s="166" t="s">
        <v>88</v>
      </c>
      <c r="D63" s="168"/>
      <c r="E63" s="168"/>
      <c r="F63" s="184" t="s">
        <v>24</v>
      </c>
      <c r="G63" s="185">
        <f>'Rozpočet Pol'!I78</f>
        <v>0</v>
      </c>
      <c r="H63" s="185">
        <f>'Rozpočet Pol'!K78</f>
        <v>0</v>
      </c>
      <c r="I63" s="186">
        <f>G63+H63</f>
        <v>0</v>
      </c>
      <c r="J63" s="186"/>
    </row>
    <row r="64" spans="1:10" ht="25.5" customHeight="1" x14ac:dyDescent="0.25">
      <c r="A64" s="164"/>
      <c r="B64" s="167" t="s">
        <v>89</v>
      </c>
      <c r="C64" s="166" t="s">
        <v>90</v>
      </c>
      <c r="D64" s="168"/>
      <c r="E64" s="168"/>
      <c r="F64" s="184" t="s">
        <v>24</v>
      </c>
      <c r="G64" s="185">
        <f>'Rozpočet Pol'!I89</f>
        <v>0</v>
      </c>
      <c r="H64" s="185">
        <f>'Rozpočet Pol'!K89</f>
        <v>0</v>
      </c>
      <c r="I64" s="186">
        <f>G64+H64</f>
        <v>0</v>
      </c>
      <c r="J64" s="186"/>
    </row>
    <row r="65" spans="1:10" ht="25.5" customHeight="1" x14ac:dyDescent="0.25">
      <c r="A65" s="164"/>
      <c r="B65" s="167" t="s">
        <v>91</v>
      </c>
      <c r="C65" s="166" t="s">
        <v>92</v>
      </c>
      <c r="D65" s="168"/>
      <c r="E65" s="168"/>
      <c r="F65" s="184" t="s">
        <v>24</v>
      </c>
      <c r="G65" s="185">
        <f>'Rozpočet Pol'!I102</f>
        <v>0</v>
      </c>
      <c r="H65" s="185">
        <f>'Rozpočet Pol'!K102</f>
        <v>0</v>
      </c>
      <c r="I65" s="186">
        <f>G65+H65</f>
        <v>0</v>
      </c>
      <c r="J65" s="186"/>
    </row>
    <row r="66" spans="1:10" ht="25.5" customHeight="1" x14ac:dyDescent="0.25">
      <c r="A66" s="164"/>
      <c r="B66" s="167" t="s">
        <v>93</v>
      </c>
      <c r="C66" s="166" t="s">
        <v>94</v>
      </c>
      <c r="D66" s="168"/>
      <c r="E66" s="168"/>
      <c r="F66" s="184" t="s">
        <v>24</v>
      </c>
      <c r="G66" s="185">
        <f>'Rozpočet Pol'!I125</f>
        <v>0</v>
      </c>
      <c r="H66" s="185">
        <f>'Rozpočet Pol'!K125</f>
        <v>0</v>
      </c>
      <c r="I66" s="186">
        <f>G66+H66</f>
        <v>0</v>
      </c>
      <c r="J66" s="186"/>
    </row>
    <row r="67" spans="1:10" ht="25.5" customHeight="1" x14ac:dyDescent="0.25">
      <c r="A67" s="164"/>
      <c r="B67" s="167" t="s">
        <v>95</v>
      </c>
      <c r="C67" s="166" t="s">
        <v>96</v>
      </c>
      <c r="D67" s="168"/>
      <c r="E67" s="168"/>
      <c r="F67" s="184" t="s">
        <v>24</v>
      </c>
      <c r="G67" s="185">
        <f>'Rozpočet Pol'!I128</f>
        <v>0</v>
      </c>
      <c r="H67" s="185">
        <f>'Rozpočet Pol'!K128</f>
        <v>0</v>
      </c>
      <c r="I67" s="186">
        <f>G67+H67</f>
        <v>0</v>
      </c>
      <c r="J67" s="186"/>
    </row>
    <row r="68" spans="1:10" ht="25.5" customHeight="1" x14ac:dyDescent="0.25">
      <c r="A68" s="164"/>
      <c r="B68" s="167" t="s">
        <v>97</v>
      </c>
      <c r="C68" s="166" t="s">
        <v>98</v>
      </c>
      <c r="D68" s="168"/>
      <c r="E68" s="168"/>
      <c r="F68" s="184" t="s">
        <v>24</v>
      </c>
      <c r="G68" s="185">
        <f>'Rozpočet Pol'!I141</f>
        <v>0</v>
      </c>
      <c r="H68" s="185">
        <f>'Rozpočet Pol'!K141</f>
        <v>0</v>
      </c>
      <c r="I68" s="186">
        <f>G68+H68</f>
        <v>0</v>
      </c>
      <c r="J68" s="186"/>
    </row>
    <row r="69" spans="1:10" ht="25.5" customHeight="1" x14ac:dyDescent="0.25">
      <c r="A69" s="164"/>
      <c r="B69" s="167" t="s">
        <v>99</v>
      </c>
      <c r="C69" s="166" t="s">
        <v>100</v>
      </c>
      <c r="D69" s="168"/>
      <c r="E69" s="168"/>
      <c r="F69" s="184" t="s">
        <v>24</v>
      </c>
      <c r="G69" s="185">
        <f>'Rozpočet Pol'!I143</f>
        <v>0</v>
      </c>
      <c r="H69" s="185">
        <f>'Rozpočet Pol'!K143</f>
        <v>0</v>
      </c>
      <c r="I69" s="186">
        <f>G69+H69</f>
        <v>0</v>
      </c>
      <c r="J69" s="186"/>
    </row>
    <row r="70" spans="1:10" ht="25.5" customHeight="1" x14ac:dyDescent="0.25">
      <c r="A70" s="164"/>
      <c r="B70" s="167" t="s">
        <v>101</v>
      </c>
      <c r="C70" s="166" t="s">
        <v>102</v>
      </c>
      <c r="D70" s="168"/>
      <c r="E70" s="168"/>
      <c r="F70" s="184" t="s">
        <v>24</v>
      </c>
      <c r="G70" s="185">
        <f>'Rozpočet Pol'!I148</f>
        <v>0</v>
      </c>
      <c r="H70" s="185">
        <f>'Rozpočet Pol'!K148</f>
        <v>0</v>
      </c>
      <c r="I70" s="186">
        <f>G70+H70</f>
        <v>0</v>
      </c>
      <c r="J70" s="186"/>
    </row>
    <row r="71" spans="1:10" ht="25.5" customHeight="1" x14ac:dyDescent="0.25">
      <c r="A71" s="164"/>
      <c r="B71" s="167" t="s">
        <v>103</v>
      </c>
      <c r="C71" s="166" t="s">
        <v>104</v>
      </c>
      <c r="D71" s="168"/>
      <c r="E71" s="168"/>
      <c r="F71" s="184" t="s">
        <v>24</v>
      </c>
      <c r="G71" s="185">
        <f>'Rozpočet Pol'!I155</f>
        <v>0</v>
      </c>
      <c r="H71" s="185">
        <f>'Rozpočet Pol'!K155</f>
        <v>0</v>
      </c>
      <c r="I71" s="186">
        <f>G71+H71</f>
        <v>0</v>
      </c>
      <c r="J71" s="186"/>
    </row>
    <row r="72" spans="1:10" ht="25.5" customHeight="1" x14ac:dyDescent="0.25">
      <c r="A72" s="164"/>
      <c r="B72" s="167" t="s">
        <v>105</v>
      </c>
      <c r="C72" s="166" t="s">
        <v>106</v>
      </c>
      <c r="D72" s="168"/>
      <c r="E72" s="168"/>
      <c r="F72" s="184" t="s">
        <v>24</v>
      </c>
      <c r="G72" s="185">
        <f>'Rozpočet Pol'!I158</f>
        <v>0</v>
      </c>
      <c r="H72" s="185">
        <f>'Rozpočet Pol'!K158</f>
        <v>0</v>
      </c>
      <c r="I72" s="186">
        <f>G72+H72</f>
        <v>0</v>
      </c>
      <c r="J72" s="186"/>
    </row>
    <row r="73" spans="1:10" ht="25.5" customHeight="1" x14ac:dyDescent="0.25">
      <c r="A73" s="164"/>
      <c r="B73" s="167" t="s">
        <v>107</v>
      </c>
      <c r="C73" s="166" t="s">
        <v>108</v>
      </c>
      <c r="D73" s="168"/>
      <c r="E73" s="168"/>
      <c r="F73" s="184" t="s">
        <v>24</v>
      </c>
      <c r="G73" s="185">
        <f>'Rozpočet Pol'!I163</f>
        <v>0</v>
      </c>
      <c r="H73" s="185">
        <f>'Rozpočet Pol'!K163</f>
        <v>0</v>
      </c>
      <c r="I73" s="186">
        <f>G73+H73</f>
        <v>0</v>
      </c>
      <c r="J73" s="186"/>
    </row>
    <row r="74" spans="1:10" ht="25.5" customHeight="1" x14ac:dyDescent="0.25">
      <c r="A74" s="164"/>
      <c r="B74" s="167" t="s">
        <v>109</v>
      </c>
      <c r="C74" s="166" t="s">
        <v>110</v>
      </c>
      <c r="D74" s="168"/>
      <c r="E74" s="168"/>
      <c r="F74" s="184" t="s">
        <v>25</v>
      </c>
      <c r="G74" s="185">
        <f>'Rozpočet Pol'!I167</f>
        <v>0</v>
      </c>
      <c r="H74" s="185">
        <f>'Rozpočet Pol'!K167</f>
        <v>0</v>
      </c>
      <c r="I74" s="186">
        <f>G74+H74</f>
        <v>0</v>
      </c>
      <c r="J74" s="186"/>
    </row>
    <row r="75" spans="1:10" ht="25.5" customHeight="1" x14ac:dyDescent="0.25">
      <c r="A75" s="164"/>
      <c r="B75" s="167" t="s">
        <v>111</v>
      </c>
      <c r="C75" s="166" t="s">
        <v>112</v>
      </c>
      <c r="D75" s="168"/>
      <c r="E75" s="168"/>
      <c r="F75" s="184" t="s">
        <v>25</v>
      </c>
      <c r="G75" s="185">
        <f>'Rozpočet Pol'!I172</f>
        <v>0</v>
      </c>
      <c r="H75" s="185">
        <f>'Rozpočet Pol'!K172</f>
        <v>0</v>
      </c>
      <c r="I75" s="186">
        <f>G75+H75</f>
        <v>0</v>
      </c>
      <c r="J75" s="186"/>
    </row>
    <row r="76" spans="1:10" ht="25.5" customHeight="1" x14ac:dyDescent="0.25">
      <c r="A76" s="164"/>
      <c r="B76" s="178" t="s">
        <v>113</v>
      </c>
      <c r="C76" s="179" t="s">
        <v>26</v>
      </c>
      <c r="D76" s="180"/>
      <c r="E76" s="180"/>
      <c r="F76" s="187" t="s">
        <v>113</v>
      </c>
      <c r="G76" s="188">
        <f>'Rozpočet Pol'!I183</f>
        <v>0</v>
      </c>
      <c r="H76" s="188">
        <f>'Rozpočet Pol'!K183</f>
        <v>0</v>
      </c>
      <c r="I76" s="189">
        <f>G76+H76</f>
        <v>0</v>
      </c>
      <c r="J76" s="189"/>
    </row>
    <row r="77" spans="1:10" ht="25.5" customHeight="1" x14ac:dyDescent="0.25">
      <c r="A77" s="165"/>
      <c r="B77" s="171" t="s">
        <v>1</v>
      </c>
      <c r="C77" s="171"/>
      <c r="D77" s="172"/>
      <c r="E77" s="172"/>
      <c r="F77" s="190"/>
      <c r="G77" s="191">
        <f>SUM(G50:G76)</f>
        <v>0</v>
      </c>
      <c r="H77" s="191">
        <f>SUM(H50:H76)</f>
        <v>0</v>
      </c>
      <c r="I77" s="192">
        <f>SUM(I50:I76)</f>
        <v>0</v>
      </c>
      <c r="J77" s="192"/>
    </row>
    <row r="78" spans="1:10" x14ac:dyDescent="0.25">
      <c r="F78" s="193"/>
      <c r="G78" s="129"/>
      <c r="H78" s="193"/>
      <c r="I78" s="129"/>
      <c r="J78" s="129"/>
    </row>
    <row r="79" spans="1:10" x14ac:dyDescent="0.25">
      <c r="F79" s="193"/>
      <c r="G79" s="129"/>
      <c r="H79" s="193"/>
      <c r="I79" s="129"/>
      <c r="J79" s="129"/>
    </row>
    <row r="80" spans="1:10" x14ac:dyDescent="0.25">
      <c r="F80" s="193"/>
      <c r="G80" s="129"/>
      <c r="H80" s="193"/>
      <c r="I80" s="129"/>
      <c r="J8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I77:J77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5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5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5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6"/>
  <sheetViews>
    <sheetView tabSelected="1" workbookViewId="0">
      <selection sqref="A1:G1"/>
    </sheetView>
  </sheetViews>
  <sheetFormatPr defaultRowHeight="12.5" outlineLevelRow="1" x14ac:dyDescent="0.25"/>
  <cols>
    <col min="1" max="1" width="4.1796875" customWidth="1"/>
    <col min="2" max="2" width="14.36328125" style="128" customWidth="1"/>
    <col min="3" max="3" width="38.1796875" style="128" customWidth="1"/>
    <col min="4" max="4" width="4.453125" customWidth="1"/>
    <col min="5" max="5" width="10.453125" customWidth="1"/>
    <col min="6" max="6" width="9.81640625" customWidth="1"/>
    <col min="7" max="7" width="12.6328125" customWidth="1"/>
    <col min="12" max="21" width="0" hidden="1" customWidth="1"/>
    <col min="29" max="39" width="0" hidden="1" customWidth="1"/>
  </cols>
  <sheetData>
    <row r="1" spans="1:60" ht="15.75" customHeight="1" x14ac:dyDescent="0.35">
      <c r="A1" s="196" t="s">
        <v>6</v>
      </c>
      <c r="B1" s="196"/>
      <c r="C1" s="196"/>
      <c r="D1" s="196"/>
      <c r="E1" s="196"/>
      <c r="F1" s="196"/>
      <c r="G1" s="196"/>
      <c r="AE1" t="s">
        <v>116</v>
      </c>
    </row>
    <row r="2" spans="1:60" ht="25" customHeight="1" x14ac:dyDescent="0.25">
      <c r="A2" s="203" t="s">
        <v>115</v>
      </c>
      <c r="B2" s="197"/>
      <c r="C2" s="198" t="s">
        <v>47</v>
      </c>
      <c r="D2" s="199"/>
      <c r="E2" s="199"/>
      <c r="F2" s="199"/>
      <c r="G2" s="205"/>
      <c r="AE2" t="s">
        <v>117</v>
      </c>
    </row>
    <row r="3" spans="1:60" ht="25" customHeight="1" x14ac:dyDescent="0.25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118</v>
      </c>
    </row>
    <row r="4" spans="1:60" ht="25" hidden="1" customHeight="1" x14ac:dyDescent="0.25">
      <c r="A4" s="204" t="s">
        <v>8</v>
      </c>
      <c r="B4" s="202"/>
      <c r="C4" s="200"/>
      <c r="D4" s="201"/>
      <c r="E4" s="201"/>
      <c r="F4" s="201"/>
      <c r="G4" s="206"/>
      <c r="AE4" t="s">
        <v>119</v>
      </c>
    </row>
    <row r="5" spans="1:60" hidden="1" x14ac:dyDescent="0.25">
      <c r="A5" s="207" t="s">
        <v>120</v>
      </c>
      <c r="B5" s="208"/>
      <c r="C5" s="209"/>
      <c r="D5" s="210"/>
      <c r="E5" s="210"/>
      <c r="F5" s="210"/>
      <c r="G5" s="211"/>
      <c r="AE5" t="s">
        <v>121</v>
      </c>
    </row>
    <row r="7" spans="1:60" ht="37.5" x14ac:dyDescent="0.25">
      <c r="A7" s="216" t="s">
        <v>122</v>
      </c>
      <c r="B7" s="217" t="s">
        <v>123</v>
      </c>
      <c r="C7" s="217" t="s">
        <v>124</v>
      </c>
      <c r="D7" s="216" t="s">
        <v>125</v>
      </c>
      <c r="E7" s="216" t="s">
        <v>126</v>
      </c>
      <c r="F7" s="212" t="s">
        <v>127</v>
      </c>
      <c r="G7" s="233" t="s">
        <v>28</v>
      </c>
      <c r="H7" s="234" t="s">
        <v>29</v>
      </c>
      <c r="I7" s="234" t="s">
        <v>128</v>
      </c>
      <c r="J7" s="234" t="s">
        <v>30</v>
      </c>
      <c r="K7" s="234" t="s">
        <v>129</v>
      </c>
      <c r="L7" s="234" t="s">
        <v>130</v>
      </c>
      <c r="M7" s="234" t="s">
        <v>131</v>
      </c>
      <c r="N7" s="234" t="s">
        <v>132</v>
      </c>
      <c r="O7" s="234" t="s">
        <v>133</v>
      </c>
      <c r="P7" s="234" t="s">
        <v>134</v>
      </c>
      <c r="Q7" s="234" t="s">
        <v>135</v>
      </c>
      <c r="R7" s="234" t="s">
        <v>136</v>
      </c>
      <c r="S7" s="234" t="s">
        <v>137</v>
      </c>
      <c r="T7" s="234" t="s">
        <v>138</v>
      </c>
      <c r="U7" s="219" t="s">
        <v>139</v>
      </c>
    </row>
    <row r="8" spans="1:60" x14ac:dyDescent="0.25">
      <c r="A8" s="235" t="s">
        <v>140</v>
      </c>
      <c r="B8" s="236" t="s">
        <v>61</v>
      </c>
      <c r="C8" s="237" t="s">
        <v>62</v>
      </c>
      <c r="D8" s="238"/>
      <c r="E8" s="239"/>
      <c r="F8" s="240"/>
      <c r="G8" s="240">
        <f>SUMIF(AE9:AE19,"&lt;&gt;NOR",G9:G19)</f>
        <v>0</v>
      </c>
      <c r="H8" s="240"/>
      <c r="I8" s="240">
        <f>SUM(I9:I19)</f>
        <v>0</v>
      </c>
      <c r="J8" s="240"/>
      <c r="K8" s="240">
        <f>SUM(K9:K19)</f>
        <v>0</v>
      </c>
      <c r="L8" s="240"/>
      <c r="M8" s="240">
        <f>SUM(M9:M19)</f>
        <v>0</v>
      </c>
      <c r="N8" s="218"/>
      <c r="O8" s="218">
        <f>SUM(O9:O19)</f>
        <v>8.3575800000000005</v>
      </c>
      <c r="P8" s="218"/>
      <c r="Q8" s="218">
        <f>SUM(Q9:Q19)</f>
        <v>6.4000000000000001E-2</v>
      </c>
      <c r="R8" s="218"/>
      <c r="S8" s="218"/>
      <c r="T8" s="235"/>
      <c r="U8" s="218">
        <f>SUM(U9:U19)</f>
        <v>450.4</v>
      </c>
      <c r="AE8" t="s">
        <v>141</v>
      </c>
    </row>
    <row r="9" spans="1:60" outlineLevel="1" x14ac:dyDescent="0.25">
      <c r="A9" s="214">
        <v>1</v>
      </c>
      <c r="B9" s="220" t="s">
        <v>142</v>
      </c>
      <c r="C9" s="263" t="s">
        <v>143</v>
      </c>
      <c r="D9" s="222" t="s">
        <v>144</v>
      </c>
      <c r="E9" s="228">
        <v>1.8</v>
      </c>
      <c r="F9" s="230">
        <f>H9+J9</f>
        <v>0</v>
      </c>
      <c r="G9" s="230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3">
        <v>0.12906000000000001</v>
      </c>
      <c r="O9" s="223">
        <f>ROUND(E9*N9,5)</f>
        <v>0.23230999999999999</v>
      </c>
      <c r="P9" s="223">
        <v>0</v>
      </c>
      <c r="Q9" s="223">
        <f>ROUND(E9*P9,5)</f>
        <v>0</v>
      </c>
      <c r="R9" s="223"/>
      <c r="S9" s="223"/>
      <c r="T9" s="224">
        <v>1.02159</v>
      </c>
      <c r="U9" s="223">
        <f>ROUND(E9*T9,2)</f>
        <v>1.84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145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14">
        <v>2</v>
      </c>
      <c r="B10" s="220" t="s">
        <v>146</v>
      </c>
      <c r="C10" s="263" t="s">
        <v>147</v>
      </c>
      <c r="D10" s="222" t="s">
        <v>148</v>
      </c>
      <c r="E10" s="228">
        <v>1</v>
      </c>
      <c r="F10" s="230">
        <f>H10+J10</f>
        <v>0</v>
      </c>
      <c r="G10" s="230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3">
        <v>0.10218000000000001</v>
      </c>
      <c r="O10" s="223">
        <f>ROUND(E10*N10,5)</f>
        <v>0.10218000000000001</v>
      </c>
      <c r="P10" s="223">
        <v>6.4000000000000001E-2</v>
      </c>
      <c r="Q10" s="223">
        <f>ROUND(E10*P10,5)</f>
        <v>6.4000000000000001E-2</v>
      </c>
      <c r="R10" s="223"/>
      <c r="S10" s="223"/>
      <c r="T10" s="224">
        <v>2.4275600000000002</v>
      </c>
      <c r="U10" s="223">
        <f>ROUND(E10*T10,2)</f>
        <v>2.4300000000000002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145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0" outlineLevel="1" x14ac:dyDescent="0.25">
      <c r="A11" s="214">
        <v>3</v>
      </c>
      <c r="B11" s="220" t="s">
        <v>149</v>
      </c>
      <c r="C11" s="263" t="s">
        <v>150</v>
      </c>
      <c r="D11" s="222" t="s">
        <v>144</v>
      </c>
      <c r="E11" s="228">
        <v>4.2</v>
      </c>
      <c r="F11" s="230">
        <f>H11+J11</f>
        <v>0</v>
      </c>
      <c r="G11" s="230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3">
        <v>0.11219</v>
      </c>
      <c r="O11" s="223">
        <f>ROUND(E11*N11,5)</f>
        <v>0.47120000000000001</v>
      </c>
      <c r="P11" s="223">
        <v>0</v>
      </c>
      <c r="Q11" s="223">
        <f>ROUND(E11*P11,5)</f>
        <v>0</v>
      </c>
      <c r="R11" s="223"/>
      <c r="S11" s="223"/>
      <c r="T11" s="224">
        <v>0.65047999999999995</v>
      </c>
      <c r="U11" s="223">
        <f>ROUND(E11*T11,2)</f>
        <v>2.73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145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14">
        <v>4</v>
      </c>
      <c r="B12" s="220" t="s">
        <v>151</v>
      </c>
      <c r="C12" s="263" t="s">
        <v>152</v>
      </c>
      <c r="D12" s="222" t="s">
        <v>144</v>
      </c>
      <c r="E12" s="228">
        <v>1.8</v>
      </c>
      <c r="F12" s="230">
        <f>H12+J12</f>
        <v>0</v>
      </c>
      <c r="G12" s="230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3">
        <v>9.3240000000000003E-2</v>
      </c>
      <c r="O12" s="223">
        <f>ROUND(E12*N12,5)</f>
        <v>0.16783000000000001</v>
      </c>
      <c r="P12" s="223">
        <v>0</v>
      </c>
      <c r="Q12" s="223">
        <f>ROUND(E12*P12,5)</f>
        <v>0</v>
      </c>
      <c r="R12" s="223"/>
      <c r="S12" s="223"/>
      <c r="T12" s="224">
        <v>0.78700000000000003</v>
      </c>
      <c r="U12" s="223">
        <f>ROUND(E12*T12,2)</f>
        <v>1.42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153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14">
        <v>5</v>
      </c>
      <c r="B13" s="220" t="s">
        <v>154</v>
      </c>
      <c r="C13" s="263" t="s">
        <v>155</v>
      </c>
      <c r="D13" s="222" t="s">
        <v>144</v>
      </c>
      <c r="E13" s="228">
        <v>9</v>
      </c>
      <c r="F13" s="230">
        <f>H13+J13</f>
        <v>0</v>
      </c>
      <c r="G13" s="230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3">
        <v>2.58E-2</v>
      </c>
      <c r="O13" s="223">
        <f>ROUND(E13*N13,5)</f>
        <v>0.23219999999999999</v>
      </c>
      <c r="P13" s="223">
        <v>0</v>
      </c>
      <c r="Q13" s="223">
        <f>ROUND(E13*P13,5)</f>
        <v>0</v>
      </c>
      <c r="R13" s="223"/>
      <c r="S13" s="223"/>
      <c r="T13" s="224">
        <v>1.252</v>
      </c>
      <c r="U13" s="223">
        <f>ROUND(E13*T13,2)</f>
        <v>11.27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153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14">
        <v>6</v>
      </c>
      <c r="B14" s="220" t="s">
        <v>156</v>
      </c>
      <c r="C14" s="263" t="s">
        <v>157</v>
      </c>
      <c r="D14" s="222" t="s">
        <v>144</v>
      </c>
      <c r="E14" s="228">
        <v>9</v>
      </c>
      <c r="F14" s="230">
        <f>H14+J14</f>
        <v>0</v>
      </c>
      <c r="G14" s="230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3">
        <v>1.5E-3</v>
      </c>
      <c r="O14" s="223">
        <f>ROUND(E14*N14,5)</f>
        <v>1.35E-2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153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0" outlineLevel="1" x14ac:dyDescent="0.25">
      <c r="A15" s="214">
        <v>7</v>
      </c>
      <c r="B15" s="220" t="s">
        <v>158</v>
      </c>
      <c r="C15" s="263" t="s">
        <v>159</v>
      </c>
      <c r="D15" s="222" t="s">
        <v>148</v>
      </c>
      <c r="E15" s="228">
        <v>1</v>
      </c>
      <c r="F15" s="230">
        <f>H15+J15</f>
        <v>0</v>
      </c>
      <c r="G15" s="230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3">
        <v>2.145E-2</v>
      </c>
      <c r="O15" s="223">
        <f>ROUND(E15*N15,5)</f>
        <v>2.145E-2</v>
      </c>
      <c r="P15" s="223">
        <v>0</v>
      </c>
      <c r="Q15" s="223">
        <f>ROUND(E15*P15,5)</f>
        <v>0</v>
      </c>
      <c r="R15" s="223"/>
      <c r="S15" s="223"/>
      <c r="T15" s="224">
        <v>1.79</v>
      </c>
      <c r="U15" s="223">
        <f>ROUND(E15*T15,2)</f>
        <v>1.79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153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0" outlineLevel="1" x14ac:dyDescent="0.25">
      <c r="A16" s="214">
        <v>8</v>
      </c>
      <c r="B16" s="220" t="s">
        <v>160</v>
      </c>
      <c r="C16" s="263" t="s">
        <v>161</v>
      </c>
      <c r="D16" s="222" t="s">
        <v>144</v>
      </c>
      <c r="E16" s="228">
        <v>320</v>
      </c>
      <c r="F16" s="230">
        <f>H16+J16</f>
        <v>0</v>
      </c>
      <c r="G16" s="230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3">
        <v>2.2040000000000001E-2</v>
      </c>
      <c r="O16" s="223">
        <f>ROUND(E16*N16,5)</f>
        <v>7.0528000000000004</v>
      </c>
      <c r="P16" s="223">
        <v>0</v>
      </c>
      <c r="Q16" s="223">
        <f>ROUND(E16*P16,5)</f>
        <v>0</v>
      </c>
      <c r="R16" s="223"/>
      <c r="S16" s="223"/>
      <c r="T16" s="224">
        <v>1.33114</v>
      </c>
      <c r="U16" s="223">
        <f>ROUND(E16*T16,2)</f>
        <v>425.96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153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14">
        <v>9</v>
      </c>
      <c r="B17" s="220" t="s">
        <v>162</v>
      </c>
      <c r="C17" s="263" t="s">
        <v>163</v>
      </c>
      <c r="D17" s="222" t="s">
        <v>164</v>
      </c>
      <c r="E17" s="228">
        <v>6.5</v>
      </c>
      <c r="F17" s="230">
        <f>H17+J17</f>
        <v>0</v>
      </c>
      <c r="G17" s="230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3">
        <v>1.0200000000000001E-3</v>
      </c>
      <c r="O17" s="223">
        <f>ROUND(E17*N17,5)</f>
        <v>6.6299999999999996E-3</v>
      </c>
      <c r="P17" s="223">
        <v>0</v>
      </c>
      <c r="Q17" s="223">
        <f>ROUND(E17*P17,5)</f>
        <v>0</v>
      </c>
      <c r="R17" s="223"/>
      <c r="S17" s="223"/>
      <c r="T17" s="224">
        <v>0.223</v>
      </c>
      <c r="U17" s="223">
        <f>ROUND(E17*T17,2)</f>
        <v>1.45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153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0" outlineLevel="1" x14ac:dyDescent="0.25">
      <c r="A18" s="214">
        <v>10</v>
      </c>
      <c r="B18" s="220" t="s">
        <v>165</v>
      </c>
      <c r="C18" s="263" t="s">
        <v>166</v>
      </c>
      <c r="D18" s="222" t="s">
        <v>148</v>
      </c>
      <c r="E18" s="228">
        <v>2</v>
      </c>
      <c r="F18" s="230">
        <f>H18+J18</f>
        <v>0</v>
      </c>
      <c r="G18" s="230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3">
        <v>2.0400000000000001E-2</v>
      </c>
      <c r="O18" s="223">
        <f>ROUND(E18*N18,5)</f>
        <v>4.0800000000000003E-2</v>
      </c>
      <c r="P18" s="223">
        <v>0</v>
      </c>
      <c r="Q18" s="223">
        <f>ROUND(E18*P18,5)</f>
        <v>0</v>
      </c>
      <c r="R18" s="223"/>
      <c r="S18" s="223"/>
      <c r="T18" s="224">
        <v>0.24199999999999999</v>
      </c>
      <c r="U18" s="223">
        <f>ROUND(E18*T18,2)</f>
        <v>0.48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153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0" outlineLevel="1" x14ac:dyDescent="0.25">
      <c r="A19" s="214">
        <v>11</v>
      </c>
      <c r="B19" s="220" t="s">
        <v>167</v>
      </c>
      <c r="C19" s="263" t="s">
        <v>168</v>
      </c>
      <c r="D19" s="222" t="s">
        <v>148</v>
      </c>
      <c r="E19" s="228">
        <v>1</v>
      </c>
      <c r="F19" s="230">
        <f>H19+J19</f>
        <v>0</v>
      </c>
      <c r="G19" s="230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3">
        <v>1.668E-2</v>
      </c>
      <c r="O19" s="223">
        <f>ROUND(E19*N19,5)</f>
        <v>1.668E-2</v>
      </c>
      <c r="P19" s="223">
        <v>0</v>
      </c>
      <c r="Q19" s="223">
        <f>ROUND(E19*P19,5)</f>
        <v>0</v>
      </c>
      <c r="R19" s="223"/>
      <c r="S19" s="223"/>
      <c r="T19" s="224">
        <v>1.03</v>
      </c>
      <c r="U19" s="223">
        <f>ROUND(E19*T19,2)</f>
        <v>1.03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153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5">
      <c r="A20" s="215" t="s">
        <v>140</v>
      </c>
      <c r="B20" s="221" t="s">
        <v>63</v>
      </c>
      <c r="C20" s="264" t="s">
        <v>64</v>
      </c>
      <c r="D20" s="225"/>
      <c r="E20" s="229"/>
      <c r="F20" s="232"/>
      <c r="G20" s="232">
        <f>SUMIF(AE21:AE22,"&lt;&gt;NOR",G21:G22)</f>
        <v>0</v>
      </c>
      <c r="H20" s="232"/>
      <c r="I20" s="232">
        <f>SUM(I21:I22)</f>
        <v>0</v>
      </c>
      <c r="J20" s="232"/>
      <c r="K20" s="232">
        <f>SUM(K21:K22)</f>
        <v>0</v>
      </c>
      <c r="L20" s="232"/>
      <c r="M20" s="232">
        <f>SUM(M21:M22)</f>
        <v>0</v>
      </c>
      <c r="N20" s="226"/>
      <c r="O20" s="226">
        <f>SUM(O21:O22)</f>
        <v>4.1411499999999997</v>
      </c>
      <c r="P20" s="226"/>
      <c r="Q20" s="226">
        <f>SUM(Q21:Q22)</f>
        <v>0</v>
      </c>
      <c r="R20" s="226"/>
      <c r="S20" s="226"/>
      <c r="T20" s="227"/>
      <c r="U20" s="226">
        <f>SUM(U21:U22)</f>
        <v>65.17</v>
      </c>
      <c r="AE20" t="s">
        <v>141</v>
      </c>
    </row>
    <row r="21" spans="1:60" outlineLevel="1" x14ac:dyDescent="0.25">
      <c r="A21" s="214">
        <v>12</v>
      </c>
      <c r="B21" s="220" t="s">
        <v>169</v>
      </c>
      <c r="C21" s="263" t="s">
        <v>170</v>
      </c>
      <c r="D21" s="222" t="s">
        <v>144</v>
      </c>
      <c r="E21" s="228">
        <v>0.8</v>
      </c>
      <c r="F21" s="230">
        <f>H21+J21</f>
        <v>0</v>
      </c>
      <c r="G21" s="230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3">
        <v>0.40462999999999999</v>
      </c>
      <c r="O21" s="223">
        <f>ROUND(E21*N21,5)</f>
        <v>0.32369999999999999</v>
      </c>
      <c r="P21" s="223">
        <v>0</v>
      </c>
      <c r="Q21" s="223">
        <f>ROUND(E21*P21,5)</f>
        <v>0</v>
      </c>
      <c r="R21" s="223"/>
      <c r="S21" s="223"/>
      <c r="T21" s="224">
        <v>4.2806300000000004</v>
      </c>
      <c r="U21" s="223">
        <f>ROUND(E21*T21,2)</f>
        <v>3.42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145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14">
        <v>13</v>
      </c>
      <c r="B22" s="220" t="s">
        <v>171</v>
      </c>
      <c r="C22" s="263" t="s">
        <v>172</v>
      </c>
      <c r="D22" s="222" t="s">
        <v>144</v>
      </c>
      <c r="E22" s="228">
        <v>65</v>
      </c>
      <c r="F22" s="230">
        <f>H22+J22</f>
        <v>0</v>
      </c>
      <c r="G22" s="230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3">
        <v>5.8729999999999997E-2</v>
      </c>
      <c r="O22" s="223">
        <f>ROUND(E22*N22,5)</f>
        <v>3.81745</v>
      </c>
      <c r="P22" s="223">
        <v>0</v>
      </c>
      <c r="Q22" s="223">
        <f>ROUND(E22*P22,5)</f>
        <v>0</v>
      </c>
      <c r="R22" s="223"/>
      <c r="S22" s="223"/>
      <c r="T22" s="224">
        <v>0.95</v>
      </c>
      <c r="U22" s="223">
        <f>ROUND(E22*T22,2)</f>
        <v>61.75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153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5">
      <c r="A23" s="215" t="s">
        <v>140</v>
      </c>
      <c r="B23" s="221" t="s">
        <v>65</v>
      </c>
      <c r="C23" s="264" t="s">
        <v>66</v>
      </c>
      <c r="D23" s="225"/>
      <c r="E23" s="229"/>
      <c r="F23" s="232"/>
      <c r="G23" s="232">
        <f>SUMIF(AE24:AE24,"&lt;&gt;NOR",G24:G24)</f>
        <v>0</v>
      </c>
      <c r="H23" s="232"/>
      <c r="I23" s="232">
        <f>SUM(I24:I24)</f>
        <v>0</v>
      </c>
      <c r="J23" s="232"/>
      <c r="K23" s="232">
        <f>SUM(K24:K24)</f>
        <v>0</v>
      </c>
      <c r="L23" s="232"/>
      <c r="M23" s="232">
        <f>SUM(M24:M24)</f>
        <v>0</v>
      </c>
      <c r="N23" s="226"/>
      <c r="O23" s="226">
        <f>SUM(O24:O24)</f>
        <v>5.7600000000000004E-3</v>
      </c>
      <c r="P23" s="226"/>
      <c r="Q23" s="226">
        <f>SUM(Q24:Q24)</f>
        <v>0</v>
      </c>
      <c r="R23" s="226"/>
      <c r="S23" s="226"/>
      <c r="T23" s="227"/>
      <c r="U23" s="226">
        <f>SUM(U24:U24)</f>
        <v>1.26</v>
      </c>
      <c r="AE23" t="s">
        <v>141</v>
      </c>
    </row>
    <row r="24" spans="1:60" outlineLevel="1" x14ac:dyDescent="0.25">
      <c r="A24" s="214">
        <v>14</v>
      </c>
      <c r="B24" s="220" t="s">
        <v>173</v>
      </c>
      <c r="C24" s="263" t="s">
        <v>174</v>
      </c>
      <c r="D24" s="222" t="s">
        <v>144</v>
      </c>
      <c r="E24" s="228">
        <v>18</v>
      </c>
      <c r="F24" s="230">
        <f>H24+J24</f>
        <v>0</v>
      </c>
      <c r="G24" s="230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3">
        <v>3.2000000000000003E-4</v>
      </c>
      <c r="O24" s="223">
        <f>ROUND(E24*N24,5)</f>
        <v>5.7600000000000004E-3</v>
      </c>
      <c r="P24" s="223">
        <v>0</v>
      </c>
      <c r="Q24" s="223">
        <f>ROUND(E24*P24,5)</f>
        <v>0</v>
      </c>
      <c r="R24" s="223"/>
      <c r="S24" s="223"/>
      <c r="T24" s="224">
        <v>7.0000000000000007E-2</v>
      </c>
      <c r="U24" s="223">
        <f>ROUND(E24*T24,2)</f>
        <v>1.26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153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5">
      <c r="A25" s="215" t="s">
        <v>140</v>
      </c>
      <c r="B25" s="221" t="s">
        <v>67</v>
      </c>
      <c r="C25" s="264" t="s">
        <v>68</v>
      </c>
      <c r="D25" s="225"/>
      <c r="E25" s="229"/>
      <c r="F25" s="232"/>
      <c r="G25" s="232">
        <f>SUMIF(AE26:AE32,"&lt;&gt;NOR",G26:G32)</f>
        <v>0</v>
      </c>
      <c r="H25" s="232"/>
      <c r="I25" s="232">
        <f>SUM(I26:I32)</f>
        <v>0</v>
      </c>
      <c r="J25" s="232"/>
      <c r="K25" s="232">
        <f>SUM(K26:K32)</f>
        <v>0</v>
      </c>
      <c r="L25" s="232"/>
      <c r="M25" s="232">
        <f>SUM(M26:M32)</f>
        <v>0</v>
      </c>
      <c r="N25" s="226"/>
      <c r="O25" s="226">
        <f>SUM(O26:O32)</f>
        <v>33.680900000000001</v>
      </c>
      <c r="P25" s="226"/>
      <c r="Q25" s="226">
        <f>SUM(Q26:Q32)</f>
        <v>47.465999999999994</v>
      </c>
      <c r="R25" s="226"/>
      <c r="S25" s="226"/>
      <c r="T25" s="227"/>
      <c r="U25" s="226">
        <f>SUM(U26:U32)</f>
        <v>1378.1400000000003</v>
      </c>
      <c r="AE25" t="s">
        <v>141</v>
      </c>
    </row>
    <row r="26" spans="1:60" outlineLevel="1" x14ac:dyDescent="0.25">
      <c r="A26" s="214">
        <v>15</v>
      </c>
      <c r="B26" s="220" t="s">
        <v>175</v>
      </c>
      <c r="C26" s="263" t="s">
        <v>176</v>
      </c>
      <c r="D26" s="222" t="s">
        <v>144</v>
      </c>
      <c r="E26" s="228">
        <v>162.32</v>
      </c>
      <c r="F26" s="230">
        <f>H26+J26</f>
        <v>0</v>
      </c>
      <c r="G26" s="230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3">
        <v>0</v>
      </c>
      <c r="O26" s="223">
        <f>ROUND(E26*N26,5)</f>
        <v>0</v>
      </c>
      <c r="P26" s="223">
        <v>0.05</v>
      </c>
      <c r="Q26" s="223">
        <f>ROUND(E26*P26,5)</f>
        <v>8.1159999999999997</v>
      </c>
      <c r="R26" s="223"/>
      <c r="S26" s="223"/>
      <c r="T26" s="224">
        <v>0.46925</v>
      </c>
      <c r="U26" s="223">
        <f>ROUND(E26*T26,2)</f>
        <v>76.17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145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14">
        <v>16</v>
      </c>
      <c r="B27" s="220" t="s">
        <v>177</v>
      </c>
      <c r="C27" s="263" t="s">
        <v>178</v>
      </c>
      <c r="D27" s="222" t="s">
        <v>144</v>
      </c>
      <c r="E27" s="228">
        <v>162.32</v>
      </c>
      <c r="F27" s="230">
        <f>H27+J27</f>
        <v>0</v>
      </c>
      <c r="G27" s="230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3">
        <v>5.1619999999999999E-2</v>
      </c>
      <c r="O27" s="223">
        <f>ROUND(E27*N27,5)</f>
        <v>8.3789599999999993</v>
      </c>
      <c r="P27" s="223">
        <v>0.05</v>
      </c>
      <c r="Q27" s="223">
        <f>ROUND(E27*P27,5)</f>
        <v>8.1159999999999997</v>
      </c>
      <c r="R27" s="223"/>
      <c r="S27" s="223"/>
      <c r="T27" s="224">
        <v>1.61107</v>
      </c>
      <c r="U27" s="223">
        <f>ROUND(E27*T27,2)</f>
        <v>261.51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145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14">
        <v>17</v>
      </c>
      <c r="B28" s="220" t="s">
        <v>179</v>
      </c>
      <c r="C28" s="263" t="s">
        <v>180</v>
      </c>
      <c r="D28" s="222" t="s">
        <v>144</v>
      </c>
      <c r="E28" s="228">
        <v>291</v>
      </c>
      <c r="F28" s="230">
        <f>H28+J28</f>
        <v>0</v>
      </c>
      <c r="G28" s="230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3">
        <v>0</v>
      </c>
      <c r="O28" s="223">
        <f>ROUND(E28*N28,5)</f>
        <v>0</v>
      </c>
      <c r="P28" s="223">
        <v>4.5999999999999999E-2</v>
      </c>
      <c r="Q28" s="223">
        <f>ROUND(E28*P28,5)</f>
        <v>13.385999999999999</v>
      </c>
      <c r="R28" s="223"/>
      <c r="S28" s="223"/>
      <c r="T28" s="224">
        <v>0.38811000000000001</v>
      </c>
      <c r="U28" s="223">
        <f>ROUND(E28*T28,2)</f>
        <v>112.94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145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14">
        <v>18</v>
      </c>
      <c r="B29" s="220" t="s">
        <v>181</v>
      </c>
      <c r="C29" s="263" t="s">
        <v>182</v>
      </c>
      <c r="D29" s="222" t="s">
        <v>144</v>
      </c>
      <c r="E29" s="228">
        <v>388</v>
      </c>
      <c r="F29" s="230">
        <f>H29+J29</f>
        <v>0</v>
      </c>
      <c r="G29" s="230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3">
        <v>4.7879999999999999E-2</v>
      </c>
      <c r="O29" s="223">
        <f>ROUND(E29*N29,5)</f>
        <v>18.577439999999999</v>
      </c>
      <c r="P29" s="223">
        <v>4.5999999999999999E-2</v>
      </c>
      <c r="Q29" s="223">
        <f>ROUND(E29*P29,5)</f>
        <v>17.847999999999999</v>
      </c>
      <c r="R29" s="223"/>
      <c r="S29" s="223"/>
      <c r="T29" s="224">
        <v>1.4858899999999999</v>
      </c>
      <c r="U29" s="223">
        <f>ROUND(E29*T29,2)</f>
        <v>576.53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145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14">
        <v>19</v>
      </c>
      <c r="B30" s="220" t="s">
        <v>183</v>
      </c>
      <c r="C30" s="263" t="s">
        <v>184</v>
      </c>
      <c r="D30" s="222" t="s">
        <v>144</v>
      </c>
      <c r="E30" s="228">
        <v>26.5</v>
      </c>
      <c r="F30" s="230">
        <f>H30+J30</f>
        <v>0</v>
      </c>
      <c r="G30" s="230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3">
        <v>0.15039</v>
      </c>
      <c r="O30" s="223">
        <f>ROUND(E30*N30,5)</f>
        <v>3.9853399999999999</v>
      </c>
      <c r="P30" s="223">
        <v>0</v>
      </c>
      <c r="Q30" s="223">
        <f>ROUND(E30*P30,5)</f>
        <v>0</v>
      </c>
      <c r="R30" s="223"/>
      <c r="S30" s="223"/>
      <c r="T30" s="224">
        <v>2.0999599999999998</v>
      </c>
      <c r="U30" s="223">
        <f>ROUND(E30*T30,2)</f>
        <v>55.65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145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0" outlineLevel="1" x14ac:dyDescent="0.25">
      <c r="A31" s="214">
        <v>20</v>
      </c>
      <c r="B31" s="220" t="s">
        <v>185</v>
      </c>
      <c r="C31" s="263" t="s">
        <v>186</v>
      </c>
      <c r="D31" s="222" t="s">
        <v>144</v>
      </c>
      <c r="E31" s="228">
        <v>320</v>
      </c>
      <c r="F31" s="230">
        <f>H31+J31</f>
        <v>0</v>
      </c>
      <c r="G31" s="230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3">
        <v>4.1099999999999999E-3</v>
      </c>
      <c r="O31" s="223">
        <f>ROUND(E31*N31,5)</f>
        <v>1.3151999999999999</v>
      </c>
      <c r="P31" s="223">
        <v>0</v>
      </c>
      <c r="Q31" s="223">
        <f>ROUND(E31*P31,5)</f>
        <v>0</v>
      </c>
      <c r="R31" s="223"/>
      <c r="S31" s="223"/>
      <c r="T31" s="224">
        <v>0.48399999999999999</v>
      </c>
      <c r="U31" s="223">
        <f>ROUND(E31*T31,2)</f>
        <v>154.88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153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0" outlineLevel="1" x14ac:dyDescent="0.25">
      <c r="A32" s="214">
        <v>21</v>
      </c>
      <c r="B32" s="220" t="s">
        <v>187</v>
      </c>
      <c r="C32" s="263" t="s">
        <v>188</v>
      </c>
      <c r="D32" s="222" t="s">
        <v>144</v>
      </c>
      <c r="E32" s="228">
        <v>388</v>
      </c>
      <c r="F32" s="230">
        <f>H32+J32</f>
        <v>0</v>
      </c>
      <c r="G32" s="230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3">
        <v>3.6700000000000001E-3</v>
      </c>
      <c r="O32" s="223">
        <f>ROUND(E32*N32,5)</f>
        <v>1.4239599999999999</v>
      </c>
      <c r="P32" s="223">
        <v>0</v>
      </c>
      <c r="Q32" s="223">
        <f>ROUND(E32*P32,5)</f>
        <v>0</v>
      </c>
      <c r="R32" s="223"/>
      <c r="S32" s="223"/>
      <c r="T32" s="224">
        <v>0.36199999999999999</v>
      </c>
      <c r="U32" s="223">
        <f>ROUND(E32*T32,2)</f>
        <v>140.46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153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5">
      <c r="A33" s="215" t="s">
        <v>140</v>
      </c>
      <c r="B33" s="221" t="s">
        <v>69</v>
      </c>
      <c r="C33" s="264" t="s">
        <v>70</v>
      </c>
      <c r="D33" s="225"/>
      <c r="E33" s="229"/>
      <c r="F33" s="232"/>
      <c r="G33" s="232">
        <f>SUMIF(AE34:AE35,"&lt;&gt;NOR",G34:G35)</f>
        <v>0</v>
      </c>
      <c r="H33" s="232"/>
      <c r="I33" s="232">
        <f>SUM(I34:I35)</f>
        <v>0</v>
      </c>
      <c r="J33" s="232"/>
      <c r="K33" s="232">
        <f>SUM(K34:K35)</f>
        <v>0</v>
      </c>
      <c r="L33" s="232"/>
      <c r="M33" s="232">
        <f>SUM(M34:M35)</f>
        <v>0</v>
      </c>
      <c r="N33" s="226"/>
      <c r="O33" s="226">
        <f>SUM(O34:O35)</f>
        <v>3.7618400000000003</v>
      </c>
      <c r="P33" s="226"/>
      <c r="Q33" s="226">
        <f>SUM(Q34:Q35)</f>
        <v>0</v>
      </c>
      <c r="R33" s="226"/>
      <c r="S33" s="226"/>
      <c r="T33" s="227"/>
      <c r="U33" s="226">
        <f>SUM(U34:U35)</f>
        <v>6.21</v>
      </c>
      <c r="AE33" t="s">
        <v>141</v>
      </c>
    </row>
    <row r="34" spans="1:60" outlineLevel="1" x14ac:dyDescent="0.25">
      <c r="A34" s="214">
        <v>22</v>
      </c>
      <c r="B34" s="220" t="s">
        <v>189</v>
      </c>
      <c r="C34" s="263" t="s">
        <v>190</v>
      </c>
      <c r="D34" s="222" t="s">
        <v>191</v>
      </c>
      <c r="E34" s="228">
        <v>1.48</v>
      </c>
      <c r="F34" s="230">
        <f>H34+J34</f>
        <v>0</v>
      </c>
      <c r="G34" s="230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3">
        <v>2.5</v>
      </c>
      <c r="O34" s="223">
        <f>ROUND(E34*N34,5)</f>
        <v>3.7</v>
      </c>
      <c r="P34" s="223">
        <v>0</v>
      </c>
      <c r="Q34" s="223">
        <f>ROUND(E34*P34,5)</f>
        <v>0</v>
      </c>
      <c r="R34" s="223"/>
      <c r="S34" s="223"/>
      <c r="T34" s="224">
        <v>3.6</v>
      </c>
      <c r="U34" s="223">
        <f>ROUND(E34*T34,2)</f>
        <v>5.33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153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14">
        <v>23</v>
      </c>
      <c r="B35" s="220" t="s">
        <v>192</v>
      </c>
      <c r="C35" s="263" t="s">
        <v>193</v>
      </c>
      <c r="D35" s="222" t="s">
        <v>194</v>
      </c>
      <c r="E35" s="228">
        <v>5.8000000000000003E-2</v>
      </c>
      <c r="F35" s="230">
        <f>H35+J35</f>
        <v>0</v>
      </c>
      <c r="G35" s="230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3">
        <v>1.0662499999999999</v>
      </c>
      <c r="O35" s="223">
        <f>ROUND(E35*N35,5)</f>
        <v>6.1839999999999999E-2</v>
      </c>
      <c r="P35" s="223">
        <v>0</v>
      </c>
      <c r="Q35" s="223">
        <f>ROUND(E35*P35,5)</f>
        <v>0</v>
      </c>
      <c r="R35" s="223"/>
      <c r="S35" s="223"/>
      <c r="T35" s="224">
        <v>15.231</v>
      </c>
      <c r="U35" s="223">
        <f>ROUND(E35*T35,2)</f>
        <v>0.88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153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5">
      <c r="A36" s="215" t="s">
        <v>140</v>
      </c>
      <c r="B36" s="221" t="s">
        <v>71</v>
      </c>
      <c r="C36" s="264" t="s">
        <v>72</v>
      </c>
      <c r="D36" s="225"/>
      <c r="E36" s="229"/>
      <c r="F36" s="232"/>
      <c r="G36" s="232">
        <f>SUMIF(AE37:AE40,"&lt;&gt;NOR",G37:G40)</f>
        <v>0</v>
      </c>
      <c r="H36" s="232"/>
      <c r="I36" s="232">
        <f>SUM(I37:I40)</f>
        <v>0</v>
      </c>
      <c r="J36" s="232"/>
      <c r="K36" s="232">
        <f>SUM(K37:K40)</f>
        <v>0</v>
      </c>
      <c r="L36" s="232"/>
      <c r="M36" s="232">
        <f>SUM(M37:M40)</f>
        <v>0</v>
      </c>
      <c r="N36" s="226"/>
      <c r="O36" s="226">
        <f>SUM(O37:O40)</f>
        <v>1.8840399999999997</v>
      </c>
      <c r="P36" s="226"/>
      <c r="Q36" s="226">
        <f>SUM(Q37:Q40)</f>
        <v>1.7708000000000002</v>
      </c>
      <c r="R36" s="226"/>
      <c r="S36" s="226"/>
      <c r="T36" s="227"/>
      <c r="U36" s="226">
        <f>SUM(U37:U40)</f>
        <v>81.300000000000011</v>
      </c>
      <c r="AE36" t="s">
        <v>141</v>
      </c>
    </row>
    <row r="37" spans="1:60" outlineLevel="1" x14ac:dyDescent="0.25">
      <c r="A37" s="214">
        <v>24</v>
      </c>
      <c r="B37" s="220" t="s">
        <v>195</v>
      </c>
      <c r="C37" s="263" t="s">
        <v>196</v>
      </c>
      <c r="D37" s="222" t="s">
        <v>148</v>
      </c>
      <c r="E37" s="228">
        <v>1</v>
      </c>
      <c r="F37" s="230">
        <f>H37+J37</f>
        <v>0</v>
      </c>
      <c r="G37" s="230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3">
        <v>0.35804999999999998</v>
      </c>
      <c r="O37" s="223">
        <f>ROUND(E37*N37,5)</f>
        <v>0.35804999999999998</v>
      </c>
      <c r="P37" s="223">
        <v>0.49320000000000003</v>
      </c>
      <c r="Q37" s="223">
        <f>ROUND(E37*P37,5)</f>
        <v>0.49320000000000003</v>
      </c>
      <c r="R37" s="223"/>
      <c r="S37" s="223"/>
      <c r="T37" s="224">
        <v>10.29571</v>
      </c>
      <c r="U37" s="223">
        <f>ROUND(E37*T37,2)</f>
        <v>10.3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145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0" outlineLevel="1" x14ac:dyDescent="0.25">
      <c r="A38" s="214">
        <v>25</v>
      </c>
      <c r="B38" s="220" t="s">
        <v>197</v>
      </c>
      <c r="C38" s="263" t="s">
        <v>198</v>
      </c>
      <c r="D38" s="222" t="s">
        <v>148</v>
      </c>
      <c r="E38" s="228">
        <v>8</v>
      </c>
      <c r="F38" s="230">
        <f>H38+J38</f>
        <v>0</v>
      </c>
      <c r="G38" s="230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3">
        <v>0.10353999999999999</v>
      </c>
      <c r="O38" s="223">
        <f>ROUND(E38*N38,5)</f>
        <v>0.82831999999999995</v>
      </c>
      <c r="P38" s="223">
        <v>0.1426</v>
      </c>
      <c r="Q38" s="223">
        <f>ROUND(E38*P38,5)</f>
        <v>1.1408</v>
      </c>
      <c r="R38" s="223"/>
      <c r="S38" s="223"/>
      <c r="T38" s="224">
        <v>7.5815400000000004</v>
      </c>
      <c r="U38" s="223">
        <f>ROUND(E38*T38,2)</f>
        <v>60.65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145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14">
        <v>26</v>
      </c>
      <c r="B39" s="220" t="s">
        <v>199</v>
      </c>
      <c r="C39" s="263" t="s">
        <v>200</v>
      </c>
      <c r="D39" s="222" t="s">
        <v>148</v>
      </c>
      <c r="E39" s="228">
        <v>1</v>
      </c>
      <c r="F39" s="230">
        <f>H39+J39</f>
        <v>0</v>
      </c>
      <c r="G39" s="230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3">
        <v>0.67042999999999997</v>
      </c>
      <c r="O39" s="223">
        <f>ROUND(E39*N39,5)</f>
        <v>0.67042999999999997</v>
      </c>
      <c r="P39" s="223">
        <v>0.1368</v>
      </c>
      <c r="Q39" s="223">
        <f>ROUND(E39*P39,5)</f>
        <v>0.1368</v>
      </c>
      <c r="R39" s="223"/>
      <c r="S39" s="223"/>
      <c r="T39" s="224">
        <v>8.6470800000000008</v>
      </c>
      <c r="U39" s="223">
        <f>ROUND(E39*T39,2)</f>
        <v>8.65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145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0" outlineLevel="1" x14ac:dyDescent="0.25">
      <c r="A40" s="214">
        <v>27</v>
      </c>
      <c r="B40" s="220" t="s">
        <v>201</v>
      </c>
      <c r="C40" s="263" t="s">
        <v>202</v>
      </c>
      <c r="D40" s="222" t="s">
        <v>164</v>
      </c>
      <c r="E40" s="228">
        <v>4</v>
      </c>
      <c r="F40" s="230">
        <f>H40+J40</f>
        <v>0</v>
      </c>
      <c r="G40" s="230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3">
        <v>6.8100000000000001E-3</v>
      </c>
      <c r="O40" s="223">
        <f>ROUND(E40*N40,5)</f>
        <v>2.724E-2</v>
      </c>
      <c r="P40" s="223">
        <v>0</v>
      </c>
      <c r="Q40" s="223">
        <f>ROUND(E40*P40,5)</f>
        <v>0</v>
      </c>
      <c r="R40" s="223"/>
      <c r="S40" s="223"/>
      <c r="T40" s="224">
        <v>0.42499999999999999</v>
      </c>
      <c r="U40" s="223">
        <f>ROUND(E40*T40,2)</f>
        <v>1.7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153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5">
      <c r="A41" s="215" t="s">
        <v>140</v>
      </c>
      <c r="B41" s="221" t="s">
        <v>73</v>
      </c>
      <c r="C41" s="264" t="s">
        <v>74</v>
      </c>
      <c r="D41" s="225"/>
      <c r="E41" s="229"/>
      <c r="F41" s="232"/>
      <c r="G41" s="232">
        <f>SUMIF(AE42:AE42,"&lt;&gt;NOR",G42:G42)</f>
        <v>0</v>
      </c>
      <c r="H41" s="232"/>
      <c r="I41" s="232">
        <f>SUM(I42:I42)</f>
        <v>0</v>
      </c>
      <c r="J41" s="232"/>
      <c r="K41" s="232">
        <f>SUM(K42:K42)</f>
        <v>0</v>
      </c>
      <c r="L41" s="232"/>
      <c r="M41" s="232">
        <f>SUM(M42:M42)</f>
        <v>0</v>
      </c>
      <c r="N41" s="226"/>
      <c r="O41" s="226">
        <f>SUM(O42:O42)</f>
        <v>0</v>
      </c>
      <c r="P41" s="226"/>
      <c r="Q41" s="226">
        <f>SUM(Q42:Q42)</f>
        <v>0</v>
      </c>
      <c r="R41" s="226"/>
      <c r="S41" s="226"/>
      <c r="T41" s="227"/>
      <c r="U41" s="226">
        <f>SUM(U42:U42)</f>
        <v>0.9</v>
      </c>
      <c r="AE41" t="s">
        <v>141</v>
      </c>
    </row>
    <row r="42" spans="1:60" outlineLevel="1" x14ac:dyDescent="0.25">
      <c r="A42" s="214">
        <v>28</v>
      </c>
      <c r="B42" s="220" t="s">
        <v>203</v>
      </c>
      <c r="C42" s="263" t="s">
        <v>204</v>
      </c>
      <c r="D42" s="222" t="s">
        <v>164</v>
      </c>
      <c r="E42" s="228">
        <v>15</v>
      </c>
      <c r="F42" s="230">
        <f>H42+J42</f>
        <v>0</v>
      </c>
      <c r="G42" s="230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0.06</v>
      </c>
      <c r="U42" s="223">
        <f>ROUND(E42*T42,2)</f>
        <v>0.9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153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5">
      <c r="A43" s="215" t="s">
        <v>140</v>
      </c>
      <c r="B43" s="221" t="s">
        <v>75</v>
      </c>
      <c r="C43" s="264" t="s">
        <v>76</v>
      </c>
      <c r="D43" s="225"/>
      <c r="E43" s="229"/>
      <c r="F43" s="232"/>
      <c r="G43" s="232">
        <f>SUMIF(AE44:AE45,"&lt;&gt;NOR",G44:G45)</f>
        <v>0</v>
      </c>
      <c r="H43" s="232"/>
      <c r="I43" s="232">
        <f>SUM(I44:I45)</f>
        <v>0</v>
      </c>
      <c r="J43" s="232"/>
      <c r="K43" s="232">
        <f>SUM(K44:K45)</f>
        <v>0</v>
      </c>
      <c r="L43" s="232"/>
      <c r="M43" s="232">
        <f>SUM(M44:M45)</f>
        <v>0</v>
      </c>
      <c r="N43" s="226"/>
      <c r="O43" s="226">
        <f>SUM(O44:O45)</f>
        <v>2.3030000000000002E-2</v>
      </c>
      <c r="P43" s="226"/>
      <c r="Q43" s="226">
        <f>SUM(Q44:Q45)</f>
        <v>4.9180000000000001E-2</v>
      </c>
      <c r="R43" s="226"/>
      <c r="S43" s="226"/>
      <c r="T43" s="227"/>
      <c r="U43" s="226">
        <f>SUM(U44:U45)</f>
        <v>94.98</v>
      </c>
      <c r="AE43" t="s">
        <v>141</v>
      </c>
    </row>
    <row r="44" spans="1:60" outlineLevel="1" x14ac:dyDescent="0.25">
      <c r="A44" s="214">
        <v>29</v>
      </c>
      <c r="B44" s="220" t="s">
        <v>205</v>
      </c>
      <c r="C44" s="263" t="s">
        <v>206</v>
      </c>
      <c r="D44" s="222" t="s">
        <v>148</v>
      </c>
      <c r="E44" s="228">
        <v>1</v>
      </c>
      <c r="F44" s="230">
        <f>H44+J44</f>
        <v>0</v>
      </c>
      <c r="G44" s="230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3">
        <v>1.2829999999999999E-2</v>
      </c>
      <c r="O44" s="223">
        <f>ROUND(E44*N44,5)</f>
        <v>1.2829999999999999E-2</v>
      </c>
      <c r="P44" s="223">
        <v>4.9180000000000001E-2</v>
      </c>
      <c r="Q44" s="223">
        <f>ROUND(E44*P44,5)</f>
        <v>4.9180000000000001E-2</v>
      </c>
      <c r="R44" s="223"/>
      <c r="S44" s="223"/>
      <c r="T44" s="224">
        <v>16.438379999999999</v>
      </c>
      <c r="U44" s="223">
        <f>ROUND(E44*T44,2)</f>
        <v>16.440000000000001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145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14">
        <v>30</v>
      </c>
      <c r="B45" s="220" t="s">
        <v>207</v>
      </c>
      <c r="C45" s="263" t="s">
        <v>208</v>
      </c>
      <c r="D45" s="222" t="s">
        <v>144</v>
      </c>
      <c r="E45" s="228">
        <v>255</v>
      </c>
      <c r="F45" s="230">
        <f>H45+J45</f>
        <v>0</v>
      </c>
      <c r="G45" s="230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23">
        <v>4.0000000000000003E-5</v>
      </c>
      <c r="O45" s="223">
        <f>ROUND(E45*N45,5)</f>
        <v>1.0200000000000001E-2</v>
      </c>
      <c r="P45" s="223">
        <v>0</v>
      </c>
      <c r="Q45" s="223">
        <f>ROUND(E45*P45,5)</f>
        <v>0</v>
      </c>
      <c r="R45" s="223"/>
      <c r="S45" s="223"/>
      <c r="T45" s="224">
        <v>0.308</v>
      </c>
      <c r="U45" s="223">
        <f>ROUND(E45*T45,2)</f>
        <v>78.540000000000006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153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5">
      <c r="A46" s="215" t="s">
        <v>140</v>
      </c>
      <c r="B46" s="221" t="s">
        <v>77</v>
      </c>
      <c r="C46" s="264" t="s">
        <v>78</v>
      </c>
      <c r="D46" s="225"/>
      <c r="E46" s="229"/>
      <c r="F46" s="232"/>
      <c r="G46" s="232">
        <f>SUMIF(AE47:AE49,"&lt;&gt;NOR",G47:G49)</f>
        <v>0</v>
      </c>
      <c r="H46" s="232"/>
      <c r="I46" s="232">
        <f>SUM(I47:I49)</f>
        <v>0</v>
      </c>
      <c r="J46" s="232"/>
      <c r="K46" s="232">
        <f>SUM(K47:K49)</f>
        <v>0</v>
      </c>
      <c r="L46" s="232"/>
      <c r="M46" s="232">
        <f>SUM(M47:M49)</f>
        <v>0</v>
      </c>
      <c r="N46" s="226"/>
      <c r="O46" s="226">
        <f>SUM(O47:O49)</f>
        <v>3.1570000000000001E-2</v>
      </c>
      <c r="P46" s="226"/>
      <c r="Q46" s="226">
        <f>SUM(Q47:Q49)</f>
        <v>11.79308</v>
      </c>
      <c r="R46" s="226"/>
      <c r="S46" s="226"/>
      <c r="T46" s="227"/>
      <c r="U46" s="226">
        <f>SUM(U47:U49)</f>
        <v>29.2</v>
      </c>
      <c r="AE46" t="s">
        <v>141</v>
      </c>
    </row>
    <row r="47" spans="1:60" outlineLevel="1" x14ac:dyDescent="0.25">
      <c r="A47" s="214">
        <v>31</v>
      </c>
      <c r="B47" s="220" t="s">
        <v>209</v>
      </c>
      <c r="C47" s="263" t="s">
        <v>210</v>
      </c>
      <c r="D47" s="222" t="s">
        <v>144</v>
      </c>
      <c r="E47" s="228">
        <v>34.5</v>
      </c>
      <c r="F47" s="230">
        <f>H47+J47</f>
        <v>0</v>
      </c>
      <c r="G47" s="230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3">
        <v>6.7000000000000002E-4</v>
      </c>
      <c r="O47" s="223">
        <f>ROUND(E47*N47,5)</f>
        <v>2.3120000000000002E-2</v>
      </c>
      <c r="P47" s="223">
        <v>0.13400000000000001</v>
      </c>
      <c r="Q47" s="223">
        <f>ROUND(E47*P47,5)</f>
        <v>4.6230000000000002</v>
      </c>
      <c r="R47" s="223"/>
      <c r="S47" s="223"/>
      <c r="T47" s="224">
        <v>0.58018999999999998</v>
      </c>
      <c r="U47" s="223">
        <f>ROUND(E47*T47,2)</f>
        <v>20.02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145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14">
        <v>32</v>
      </c>
      <c r="B48" s="220" t="s">
        <v>211</v>
      </c>
      <c r="C48" s="263" t="s">
        <v>212</v>
      </c>
      <c r="D48" s="222" t="s">
        <v>144</v>
      </c>
      <c r="E48" s="228">
        <v>1.58</v>
      </c>
      <c r="F48" s="230">
        <f>H48+J48</f>
        <v>0</v>
      </c>
      <c r="G48" s="230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3">
        <v>1.17E-3</v>
      </c>
      <c r="O48" s="223">
        <f>ROUND(E48*N48,5)</f>
        <v>1.8500000000000001E-3</v>
      </c>
      <c r="P48" s="223">
        <v>7.5999999999999998E-2</v>
      </c>
      <c r="Q48" s="223">
        <f>ROUND(E48*P48,5)</f>
        <v>0.12008000000000001</v>
      </c>
      <c r="R48" s="223"/>
      <c r="S48" s="223"/>
      <c r="T48" s="224">
        <v>0.93899999999999995</v>
      </c>
      <c r="U48" s="223">
        <f>ROUND(E48*T48,2)</f>
        <v>1.48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153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14">
        <v>33</v>
      </c>
      <c r="B49" s="220" t="s">
        <v>213</v>
      </c>
      <c r="C49" s="263" t="s">
        <v>214</v>
      </c>
      <c r="D49" s="222" t="s">
        <v>191</v>
      </c>
      <c r="E49" s="228">
        <v>6</v>
      </c>
      <c r="F49" s="230">
        <f>H49+J49</f>
        <v>0</v>
      </c>
      <c r="G49" s="230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3">
        <v>1.1000000000000001E-3</v>
      </c>
      <c r="O49" s="223">
        <f>ROUND(E49*N49,5)</f>
        <v>6.6E-3</v>
      </c>
      <c r="P49" s="223">
        <v>1.175</v>
      </c>
      <c r="Q49" s="223">
        <f>ROUND(E49*P49,5)</f>
        <v>7.05</v>
      </c>
      <c r="R49" s="223"/>
      <c r="S49" s="223"/>
      <c r="T49" s="224">
        <v>1.2829999999999999</v>
      </c>
      <c r="U49" s="223">
        <f>ROUND(E49*T49,2)</f>
        <v>7.7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153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5">
      <c r="A50" s="215" t="s">
        <v>140</v>
      </c>
      <c r="B50" s="221" t="s">
        <v>79</v>
      </c>
      <c r="C50" s="264" t="s">
        <v>80</v>
      </c>
      <c r="D50" s="225"/>
      <c r="E50" s="229"/>
      <c r="F50" s="232"/>
      <c r="G50" s="232">
        <f>SUMIF(AE51:AE66,"&lt;&gt;NOR",G51:G66)</f>
        <v>0</v>
      </c>
      <c r="H50" s="232"/>
      <c r="I50" s="232">
        <f>SUM(I51:I66)</f>
        <v>0</v>
      </c>
      <c r="J50" s="232"/>
      <c r="K50" s="232">
        <f>SUM(K51:K66)</f>
        <v>0</v>
      </c>
      <c r="L50" s="232"/>
      <c r="M50" s="232">
        <f>SUM(M51:M66)</f>
        <v>0</v>
      </c>
      <c r="N50" s="226"/>
      <c r="O50" s="226">
        <f>SUM(O51:O66)</f>
        <v>3.79E-3</v>
      </c>
      <c r="P50" s="226"/>
      <c r="Q50" s="226">
        <f>SUM(Q51:Q66)</f>
        <v>2.3777099999999995</v>
      </c>
      <c r="R50" s="226"/>
      <c r="S50" s="226"/>
      <c r="T50" s="227"/>
      <c r="U50" s="226">
        <f>SUM(U51:U66)</f>
        <v>250.13000000000002</v>
      </c>
      <c r="AE50" t="s">
        <v>141</v>
      </c>
    </row>
    <row r="51" spans="1:60" outlineLevel="1" x14ac:dyDescent="0.25">
      <c r="A51" s="214">
        <v>34</v>
      </c>
      <c r="B51" s="220" t="s">
        <v>215</v>
      </c>
      <c r="C51" s="263" t="s">
        <v>216</v>
      </c>
      <c r="D51" s="222" t="s">
        <v>148</v>
      </c>
      <c r="E51" s="228">
        <v>1</v>
      </c>
      <c r="F51" s="230">
        <f>H51+J51</f>
        <v>0</v>
      </c>
      <c r="G51" s="230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3">
        <v>1.33E-3</v>
      </c>
      <c r="O51" s="223">
        <f>ROUND(E51*N51,5)</f>
        <v>1.33E-3</v>
      </c>
      <c r="P51" s="223">
        <v>1.7999999999999999E-2</v>
      </c>
      <c r="Q51" s="223">
        <f>ROUND(E51*P51,5)</f>
        <v>1.7999999999999999E-2</v>
      </c>
      <c r="R51" s="223"/>
      <c r="S51" s="223"/>
      <c r="T51" s="224">
        <v>0.311</v>
      </c>
      <c r="U51" s="223">
        <f>ROUND(E51*T51,2)</f>
        <v>0.31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153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14">
        <v>35</v>
      </c>
      <c r="B52" s="220" t="s">
        <v>217</v>
      </c>
      <c r="C52" s="263" t="s">
        <v>218</v>
      </c>
      <c r="D52" s="222" t="s">
        <v>148</v>
      </c>
      <c r="E52" s="228">
        <v>1</v>
      </c>
      <c r="F52" s="230">
        <f>H52+J52</f>
        <v>0</v>
      </c>
      <c r="G52" s="230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3">
        <v>1.33E-3</v>
      </c>
      <c r="O52" s="223">
        <f>ROUND(E52*N52,5)</f>
        <v>1.33E-3</v>
      </c>
      <c r="P52" s="223">
        <v>5.3999999999999999E-2</v>
      </c>
      <c r="Q52" s="223">
        <f>ROUND(E52*P52,5)</f>
        <v>5.3999999999999999E-2</v>
      </c>
      <c r="R52" s="223"/>
      <c r="S52" s="223"/>
      <c r="T52" s="224">
        <v>0.43099999999999999</v>
      </c>
      <c r="U52" s="223">
        <f>ROUND(E52*T52,2)</f>
        <v>0.43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153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14">
        <v>36</v>
      </c>
      <c r="B53" s="220" t="s">
        <v>219</v>
      </c>
      <c r="C53" s="263" t="s">
        <v>220</v>
      </c>
      <c r="D53" s="222" t="s">
        <v>164</v>
      </c>
      <c r="E53" s="228">
        <v>14</v>
      </c>
      <c r="F53" s="230">
        <f>H53+J53</f>
        <v>0</v>
      </c>
      <c r="G53" s="230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3">
        <v>0</v>
      </c>
      <c r="O53" s="223">
        <f>ROUND(E53*N53,5)</f>
        <v>0</v>
      </c>
      <c r="P53" s="223">
        <v>0.05</v>
      </c>
      <c r="Q53" s="223">
        <f>ROUND(E53*P53,5)</f>
        <v>0.7</v>
      </c>
      <c r="R53" s="223"/>
      <c r="S53" s="223"/>
      <c r="T53" s="224">
        <v>1.1040000000000001</v>
      </c>
      <c r="U53" s="223">
        <f>ROUND(E53*T53,2)</f>
        <v>15.46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153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14">
        <v>37</v>
      </c>
      <c r="B54" s="220" t="s">
        <v>221</v>
      </c>
      <c r="C54" s="263" t="s">
        <v>222</v>
      </c>
      <c r="D54" s="222" t="s">
        <v>164</v>
      </c>
      <c r="E54" s="228">
        <v>2.2999999999999998</v>
      </c>
      <c r="F54" s="230">
        <f>H54+J54</f>
        <v>0</v>
      </c>
      <c r="G54" s="230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3">
        <v>4.8999999999999998E-4</v>
      </c>
      <c r="O54" s="223">
        <f>ROUND(E54*N54,5)</f>
        <v>1.1299999999999999E-3</v>
      </c>
      <c r="P54" s="223">
        <v>0.04</v>
      </c>
      <c r="Q54" s="223">
        <f>ROUND(E54*P54,5)</f>
        <v>9.1999999999999998E-2</v>
      </c>
      <c r="R54" s="223"/>
      <c r="S54" s="223"/>
      <c r="T54" s="224">
        <v>0.66800000000000004</v>
      </c>
      <c r="U54" s="223">
        <f>ROUND(E54*T54,2)</f>
        <v>1.54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153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5">
      <c r="A55" s="214">
        <v>38</v>
      </c>
      <c r="B55" s="220" t="s">
        <v>223</v>
      </c>
      <c r="C55" s="263" t="s">
        <v>224</v>
      </c>
      <c r="D55" s="222" t="s">
        <v>164</v>
      </c>
      <c r="E55" s="228">
        <v>680</v>
      </c>
      <c r="F55" s="230">
        <f>H55+J55</f>
        <v>0</v>
      </c>
      <c r="G55" s="230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3">
        <v>0</v>
      </c>
      <c r="O55" s="223">
        <f>ROUND(E55*N55,5)</f>
        <v>0</v>
      </c>
      <c r="P55" s="223">
        <v>1.6199999999999999E-3</v>
      </c>
      <c r="Q55" s="223">
        <f>ROUND(E55*P55,5)</f>
        <v>1.1015999999999999</v>
      </c>
      <c r="R55" s="223"/>
      <c r="S55" s="223"/>
      <c r="T55" s="224">
        <v>0.14000000000000001</v>
      </c>
      <c r="U55" s="223">
        <f>ROUND(E55*T55,2)</f>
        <v>95.2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153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14">
        <v>39</v>
      </c>
      <c r="B56" s="220" t="s">
        <v>225</v>
      </c>
      <c r="C56" s="263" t="s">
        <v>226</v>
      </c>
      <c r="D56" s="222" t="s">
        <v>148</v>
      </c>
      <c r="E56" s="228">
        <v>39</v>
      </c>
      <c r="F56" s="230">
        <f>H56+J56</f>
        <v>0</v>
      </c>
      <c r="G56" s="230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3">
        <v>0</v>
      </c>
      <c r="O56" s="223">
        <f>ROUND(E56*N56,5)</f>
        <v>0</v>
      </c>
      <c r="P56" s="223">
        <v>1.67E-3</v>
      </c>
      <c r="Q56" s="223">
        <f>ROUND(E56*P56,5)</f>
        <v>6.5129999999999993E-2</v>
      </c>
      <c r="R56" s="223"/>
      <c r="S56" s="223"/>
      <c r="T56" s="224">
        <v>0.15</v>
      </c>
      <c r="U56" s="223">
        <f>ROUND(E56*T56,2)</f>
        <v>5.85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153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5">
      <c r="A57" s="214">
        <v>40</v>
      </c>
      <c r="B57" s="220" t="s">
        <v>227</v>
      </c>
      <c r="C57" s="263" t="s">
        <v>228</v>
      </c>
      <c r="D57" s="222" t="s">
        <v>148</v>
      </c>
      <c r="E57" s="228">
        <v>3</v>
      </c>
      <c r="F57" s="230">
        <f>H57+J57</f>
        <v>0</v>
      </c>
      <c r="G57" s="230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3">
        <v>0</v>
      </c>
      <c r="O57" s="223">
        <f>ROUND(E57*N57,5)</f>
        <v>0</v>
      </c>
      <c r="P57" s="223">
        <v>1.6000000000000001E-4</v>
      </c>
      <c r="Q57" s="223">
        <f>ROUND(E57*P57,5)</f>
        <v>4.8000000000000001E-4</v>
      </c>
      <c r="R57" s="223"/>
      <c r="S57" s="223"/>
      <c r="T57" s="224">
        <v>0.08</v>
      </c>
      <c r="U57" s="223">
        <f>ROUND(E57*T57,2)</f>
        <v>0.24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153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14">
        <v>41</v>
      </c>
      <c r="B58" s="220" t="s">
        <v>229</v>
      </c>
      <c r="C58" s="263" t="s">
        <v>230</v>
      </c>
      <c r="D58" s="222" t="s">
        <v>194</v>
      </c>
      <c r="E58" s="228">
        <v>13.84</v>
      </c>
      <c r="F58" s="230">
        <f>H58+J58</f>
        <v>0</v>
      </c>
      <c r="G58" s="230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2.0089999999999999</v>
      </c>
      <c r="U58" s="223">
        <f>ROUND(E58*T58,2)</f>
        <v>27.8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153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14">
        <v>42</v>
      </c>
      <c r="B59" s="220" t="s">
        <v>231</v>
      </c>
      <c r="C59" s="263" t="s">
        <v>232</v>
      </c>
      <c r="D59" s="222" t="s">
        <v>194</v>
      </c>
      <c r="E59" s="228">
        <v>13.84</v>
      </c>
      <c r="F59" s="230">
        <f>H59+J59</f>
        <v>0</v>
      </c>
      <c r="G59" s="230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2.0670000000000002</v>
      </c>
      <c r="U59" s="223">
        <f>ROUND(E59*T59,2)</f>
        <v>28.61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153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14">
        <v>43</v>
      </c>
      <c r="B60" s="220" t="s">
        <v>233</v>
      </c>
      <c r="C60" s="263" t="s">
        <v>234</v>
      </c>
      <c r="D60" s="222" t="s">
        <v>194</v>
      </c>
      <c r="E60" s="228">
        <v>13.84</v>
      </c>
      <c r="F60" s="230">
        <f>H60+J60</f>
        <v>0</v>
      </c>
      <c r="G60" s="230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0.95899999999999996</v>
      </c>
      <c r="U60" s="223">
        <f>ROUND(E60*T60,2)</f>
        <v>13.27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153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14">
        <v>44</v>
      </c>
      <c r="B61" s="220" t="s">
        <v>235</v>
      </c>
      <c r="C61" s="263" t="s">
        <v>236</v>
      </c>
      <c r="D61" s="222" t="s">
        <v>194</v>
      </c>
      <c r="E61" s="228">
        <v>13.84</v>
      </c>
      <c r="F61" s="230">
        <f>H61+J61</f>
        <v>0</v>
      </c>
      <c r="G61" s="230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1.0169999999999999</v>
      </c>
      <c r="U61" s="223">
        <f>ROUND(E61*T61,2)</f>
        <v>14.08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153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14">
        <v>45</v>
      </c>
      <c r="B62" s="220" t="s">
        <v>237</v>
      </c>
      <c r="C62" s="263" t="s">
        <v>238</v>
      </c>
      <c r="D62" s="222" t="s">
        <v>164</v>
      </c>
      <c r="E62" s="228">
        <v>38.5</v>
      </c>
      <c r="F62" s="230">
        <f>H62+J62</f>
        <v>0</v>
      </c>
      <c r="G62" s="230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23">
        <v>0</v>
      </c>
      <c r="O62" s="223">
        <f>ROUND(E62*N62,5)</f>
        <v>0</v>
      </c>
      <c r="P62" s="223">
        <v>8.9999999999999993E-3</v>
      </c>
      <c r="Q62" s="223">
        <f>ROUND(E62*P62,5)</f>
        <v>0.34649999999999997</v>
      </c>
      <c r="R62" s="223"/>
      <c r="S62" s="223"/>
      <c r="T62" s="224">
        <v>0.09</v>
      </c>
      <c r="U62" s="223">
        <f>ROUND(E62*T62,2)</f>
        <v>3.47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153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14">
        <v>46</v>
      </c>
      <c r="B63" s="220" t="s">
        <v>239</v>
      </c>
      <c r="C63" s="263" t="s">
        <v>240</v>
      </c>
      <c r="D63" s="222" t="s">
        <v>194</v>
      </c>
      <c r="E63" s="228">
        <v>13.84</v>
      </c>
      <c r="F63" s="230">
        <f>H63+J63</f>
        <v>0</v>
      </c>
      <c r="G63" s="230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2.68</v>
      </c>
      <c r="U63" s="223">
        <f>ROUND(E63*T63,2)</f>
        <v>37.090000000000003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145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14">
        <v>47</v>
      </c>
      <c r="B64" s="220" t="s">
        <v>241</v>
      </c>
      <c r="C64" s="263" t="s">
        <v>242</v>
      </c>
      <c r="D64" s="222" t="s">
        <v>194</v>
      </c>
      <c r="E64" s="228">
        <v>13.84</v>
      </c>
      <c r="F64" s="230">
        <f>H64+J64</f>
        <v>0</v>
      </c>
      <c r="G64" s="230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3">
        <v>0</v>
      </c>
      <c r="O64" s="223">
        <f>ROUND(E64*N64,5)</f>
        <v>0</v>
      </c>
      <c r="P64" s="223">
        <v>0</v>
      </c>
      <c r="Q64" s="223">
        <f>ROUND(E64*P64,5)</f>
        <v>0</v>
      </c>
      <c r="R64" s="223"/>
      <c r="S64" s="223"/>
      <c r="T64" s="224">
        <v>0.49</v>
      </c>
      <c r="U64" s="223">
        <f>ROUND(E64*T64,2)</f>
        <v>6.78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153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5">
      <c r="A65" s="214">
        <v>48</v>
      </c>
      <c r="B65" s="220" t="s">
        <v>243</v>
      </c>
      <c r="C65" s="263" t="s">
        <v>244</v>
      </c>
      <c r="D65" s="222" t="s">
        <v>194</v>
      </c>
      <c r="E65" s="228">
        <v>13.84</v>
      </c>
      <c r="F65" s="230">
        <f>H65+J65</f>
        <v>0</v>
      </c>
      <c r="G65" s="230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0</v>
      </c>
      <c r="U65" s="223">
        <f>ROUND(E65*T65,2)</f>
        <v>0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153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0" outlineLevel="1" x14ac:dyDescent="0.25">
      <c r="A66" s="214">
        <v>49</v>
      </c>
      <c r="B66" s="220" t="s">
        <v>245</v>
      </c>
      <c r="C66" s="263" t="s">
        <v>246</v>
      </c>
      <c r="D66" s="222" t="s">
        <v>194</v>
      </c>
      <c r="E66" s="228">
        <v>13.84</v>
      </c>
      <c r="F66" s="230">
        <f>H66+J66</f>
        <v>0</v>
      </c>
      <c r="G66" s="230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3">
        <v>0</v>
      </c>
      <c r="O66" s="223">
        <f>ROUND(E66*N66,5)</f>
        <v>0</v>
      </c>
      <c r="P66" s="223">
        <v>0</v>
      </c>
      <c r="Q66" s="223">
        <f>ROUND(E66*P66,5)</f>
        <v>0</v>
      </c>
      <c r="R66" s="223"/>
      <c r="S66" s="223"/>
      <c r="T66" s="224">
        <v>0</v>
      </c>
      <c r="U66" s="223">
        <f>ROUND(E66*T66,2)</f>
        <v>0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153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x14ac:dyDescent="0.25">
      <c r="A67" s="215" t="s">
        <v>140</v>
      </c>
      <c r="B67" s="221" t="s">
        <v>81</v>
      </c>
      <c r="C67" s="264" t="s">
        <v>82</v>
      </c>
      <c r="D67" s="225"/>
      <c r="E67" s="229"/>
      <c r="F67" s="232"/>
      <c r="G67" s="232">
        <f>SUMIF(AE68:AE69,"&lt;&gt;NOR",G68:G69)</f>
        <v>0</v>
      </c>
      <c r="H67" s="232"/>
      <c r="I67" s="232">
        <f>SUM(I68:I69)</f>
        <v>0</v>
      </c>
      <c r="J67" s="232"/>
      <c r="K67" s="232">
        <f>SUM(K68:K69)</f>
        <v>0</v>
      </c>
      <c r="L67" s="232"/>
      <c r="M67" s="232">
        <f>SUM(M68:M69)</f>
        <v>0</v>
      </c>
      <c r="N67" s="226"/>
      <c r="O67" s="226">
        <f>SUM(O68:O69)</f>
        <v>0</v>
      </c>
      <c r="P67" s="226"/>
      <c r="Q67" s="226">
        <f>SUM(Q68:Q69)</f>
        <v>0</v>
      </c>
      <c r="R67" s="226"/>
      <c r="S67" s="226"/>
      <c r="T67" s="227"/>
      <c r="U67" s="226">
        <f>SUM(U68:U69)</f>
        <v>64.53</v>
      </c>
      <c r="AE67" t="s">
        <v>141</v>
      </c>
    </row>
    <row r="68" spans="1:60" outlineLevel="1" x14ac:dyDescent="0.25">
      <c r="A68" s="214">
        <v>50</v>
      </c>
      <c r="B68" s="220" t="s">
        <v>247</v>
      </c>
      <c r="C68" s="263" t="s">
        <v>248</v>
      </c>
      <c r="D68" s="222" t="s">
        <v>194</v>
      </c>
      <c r="E68" s="228">
        <v>155.49</v>
      </c>
      <c r="F68" s="230">
        <f>H68+J68</f>
        <v>0</v>
      </c>
      <c r="G68" s="230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3">
        <v>0</v>
      </c>
      <c r="O68" s="223">
        <f>ROUND(E68*N68,5)</f>
        <v>0</v>
      </c>
      <c r="P68" s="223">
        <v>0</v>
      </c>
      <c r="Q68" s="223">
        <f>ROUND(E68*P68,5)</f>
        <v>0</v>
      </c>
      <c r="R68" s="223"/>
      <c r="S68" s="223"/>
      <c r="T68" s="224">
        <v>0.41499999999999998</v>
      </c>
      <c r="U68" s="223">
        <f>ROUND(E68*T68,2)</f>
        <v>64.53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153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5">
      <c r="A69" s="214">
        <v>51</v>
      </c>
      <c r="B69" s="220" t="s">
        <v>249</v>
      </c>
      <c r="C69" s="263" t="s">
        <v>250</v>
      </c>
      <c r="D69" s="222" t="s">
        <v>194</v>
      </c>
      <c r="E69" s="228">
        <v>155.49</v>
      </c>
      <c r="F69" s="230">
        <f>H69+J69</f>
        <v>0</v>
      </c>
      <c r="G69" s="230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0</v>
      </c>
      <c r="U69" s="223">
        <f>ROUND(E69*T69,2)</f>
        <v>0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153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x14ac:dyDescent="0.25">
      <c r="A70" s="215" t="s">
        <v>140</v>
      </c>
      <c r="B70" s="221" t="s">
        <v>83</v>
      </c>
      <c r="C70" s="264" t="s">
        <v>84</v>
      </c>
      <c r="D70" s="225"/>
      <c r="E70" s="229"/>
      <c r="F70" s="232"/>
      <c r="G70" s="232">
        <f>SUMIF(AE71:AE74,"&lt;&gt;NOR",G71:G74)</f>
        <v>0</v>
      </c>
      <c r="H70" s="232"/>
      <c r="I70" s="232">
        <f>SUM(I71:I74)</f>
        <v>0</v>
      </c>
      <c r="J70" s="232"/>
      <c r="K70" s="232">
        <f>SUM(K71:K74)</f>
        <v>0</v>
      </c>
      <c r="L70" s="232"/>
      <c r="M70" s="232">
        <f>SUM(M71:M74)</f>
        <v>0</v>
      </c>
      <c r="N70" s="226"/>
      <c r="O70" s="226">
        <f>SUM(O71:O74)</f>
        <v>1.9400000000000001E-3</v>
      </c>
      <c r="P70" s="226"/>
      <c r="Q70" s="226">
        <f>SUM(Q71:Q74)</f>
        <v>0</v>
      </c>
      <c r="R70" s="226"/>
      <c r="S70" s="226"/>
      <c r="T70" s="227"/>
      <c r="U70" s="226">
        <f>SUM(U71:U74)</f>
        <v>1.21</v>
      </c>
      <c r="AE70" t="s">
        <v>141</v>
      </c>
    </row>
    <row r="71" spans="1:60" outlineLevel="1" x14ac:dyDescent="0.25">
      <c r="A71" s="214">
        <v>52</v>
      </c>
      <c r="B71" s="220" t="s">
        <v>251</v>
      </c>
      <c r="C71" s="263" t="s">
        <v>252</v>
      </c>
      <c r="D71" s="222" t="s">
        <v>144</v>
      </c>
      <c r="E71" s="228">
        <v>7.2</v>
      </c>
      <c r="F71" s="230">
        <f>H71+J71</f>
        <v>0</v>
      </c>
      <c r="G71" s="230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3">
        <v>0</v>
      </c>
      <c r="O71" s="223">
        <f>ROUND(E71*N71,5)</f>
        <v>0</v>
      </c>
      <c r="P71" s="223">
        <v>0</v>
      </c>
      <c r="Q71" s="223">
        <f>ROUND(E71*P71,5)</f>
        <v>0</v>
      </c>
      <c r="R71" s="223"/>
      <c r="S71" s="223"/>
      <c r="T71" s="224">
        <v>3.5999999999999997E-2</v>
      </c>
      <c r="U71" s="223">
        <f>ROUND(E71*T71,2)</f>
        <v>0.26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153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14">
        <v>53</v>
      </c>
      <c r="B72" s="220" t="s">
        <v>253</v>
      </c>
      <c r="C72" s="263" t="s">
        <v>254</v>
      </c>
      <c r="D72" s="222" t="s">
        <v>164</v>
      </c>
      <c r="E72" s="228">
        <v>4.5</v>
      </c>
      <c r="F72" s="230">
        <f>H72+J72</f>
        <v>0</v>
      </c>
      <c r="G72" s="230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3">
        <v>2.7999999999999998E-4</v>
      </c>
      <c r="O72" s="223">
        <f>ROUND(E72*N72,5)</f>
        <v>1.2600000000000001E-3</v>
      </c>
      <c r="P72" s="223">
        <v>0</v>
      </c>
      <c r="Q72" s="223">
        <f>ROUND(E72*P72,5)</f>
        <v>0</v>
      </c>
      <c r="R72" s="223"/>
      <c r="S72" s="223"/>
      <c r="T72" s="224">
        <v>0.1</v>
      </c>
      <c r="U72" s="223">
        <f>ROUND(E72*T72,2)</f>
        <v>0.45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153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14">
        <v>54</v>
      </c>
      <c r="B73" s="220" t="s">
        <v>255</v>
      </c>
      <c r="C73" s="263" t="s">
        <v>256</v>
      </c>
      <c r="D73" s="222" t="s">
        <v>148</v>
      </c>
      <c r="E73" s="228">
        <v>1</v>
      </c>
      <c r="F73" s="230">
        <f>H73+J73</f>
        <v>0</v>
      </c>
      <c r="G73" s="230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3">
        <v>6.8000000000000005E-4</v>
      </c>
      <c r="O73" s="223">
        <f>ROUND(E73*N73,5)</f>
        <v>6.8000000000000005E-4</v>
      </c>
      <c r="P73" s="223">
        <v>0</v>
      </c>
      <c r="Q73" s="223">
        <f>ROUND(E73*P73,5)</f>
        <v>0</v>
      </c>
      <c r="R73" s="223"/>
      <c r="S73" s="223"/>
      <c r="T73" s="224">
        <v>0.5</v>
      </c>
      <c r="U73" s="223">
        <f>ROUND(E73*T73,2)</f>
        <v>0.5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153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14">
        <v>55</v>
      </c>
      <c r="B74" s="220" t="s">
        <v>257</v>
      </c>
      <c r="C74" s="263" t="s">
        <v>258</v>
      </c>
      <c r="D74" s="222" t="s">
        <v>194</v>
      </c>
      <c r="E74" s="228">
        <v>1.9400000000000001E-3</v>
      </c>
      <c r="F74" s="230">
        <f>H74+J74</f>
        <v>0</v>
      </c>
      <c r="G74" s="230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1.5980000000000001</v>
      </c>
      <c r="U74" s="223">
        <f>ROUND(E74*T74,2)</f>
        <v>0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153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5">
      <c r="A75" s="215" t="s">
        <v>140</v>
      </c>
      <c r="B75" s="221" t="s">
        <v>85</v>
      </c>
      <c r="C75" s="264" t="s">
        <v>86</v>
      </c>
      <c r="D75" s="225"/>
      <c r="E75" s="229"/>
      <c r="F75" s="232"/>
      <c r="G75" s="232">
        <f>SUMIF(AE76:AE77,"&lt;&gt;NOR",G76:G77)</f>
        <v>0</v>
      </c>
      <c r="H75" s="232"/>
      <c r="I75" s="232">
        <f>SUM(I76:I77)</f>
        <v>0</v>
      </c>
      <c r="J75" s="232"/>
      <c r="K75" s="232">
        <f>SUM(K76:K77)</f>
        <v>0</v>
      </c>
      <c r="L75" s="232"/>
      <c r="M75" s="232">
        <f>SUM(M76:M77)</f>
        <v>0</v>
      </c>
      <c r="N75" s="226"/>
      <c r="O75" s="226">
        <f>SUM(O76:O77)</f>
        <v>9.75E-3</v>
      </c>
      <c r="P75" s="226"/>
      <c r="Q75" s="226">
        <f>SUM(Q76:Q77)</f>
        <v>10.237500000000001</v>
      </c>
      <c r="R75" s="226"/>
      <c r="S75" s="226"/>
      <c r="T75" s="227"/>
      <c r="U75" s="226">
        <f>SUM(U76:U77)</f>
        <v>45.5</v>
      </c>
      <c r="AE75" t="s">
        <v>141</v>
      </c>
    </row>
    <row r="76" spans="1:60" ht="20" outlineLevel="1" x14ac:dyDescent="0.25">
      <c r="A76" s="214">
        <v>56</v>
      </c>
      <c r="B76" s="220" t="s">
        <v>259</v>
      </c>
      <c r="C76" s="263" t="s">
        <v>260</v>
      </c>
      <c r="D76" s="222" t="s">
        <v>144</v>
      </c>
      <c r="E76" s="228">
        <v>65</v>
      </c>
      <c r="F76" s="230">
        <f>H76+J76</f>
        <v>0</v>
      </c>
      <c r="G76" s="230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23">
        <v>0</v>
      </c>
      <c r="O76" s="223">
        <f>ROUND(E76*N76,5)</f>
        <v>0</v>
      </c>
      <c r="P76" s="223">
        <v>0.1575</v>
      </c>
      <c r="Q76" s="223">
        <f>ROUND(E76*P76,5)</f>
        <v>10.237500000000001</v>
      </c>
      <c r="R76" s="223"/>
      <c r="S76" s="223"/>
      <c r="T76" s="224">
        <v>0.56000000000000005</v>
      </c>
      <c r="U76" s="223">
        <f>ROUND(E76*T76,2)</f>
        <v>36.4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153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14">
        <v>57</v>
      </c>
      <c r="B77" s="220" t="s">
        <v>261</v>
      </c>
      <c r="C77" s="263" t="s">
        <v>262</v>
      </c>
      <c r="D77" s="222" t="s">
        <v>144</v>
      </c>
      <c r="E77" s="228">
        <v>65</v>
      </c>
      <c r="F77" s="230">
        <f>H77+J77</f>
        <v>0</v>
      </c>
      <c r="G77" s="230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3">
        <v>1.4999999999999999E-4</v>
      </c>
      <c r="O77" s="223">
        <f>ROUND(E77*N77,5)</f>
        <v>9.75E-3</v>
      </c>
      <c r="P77" s="223">
        <v>0</v>
      </c>
      <c r="Q77" s="223">
        <f>ROUND(E77*P77,5)</f>
        <v>0</v>
      </c>
      <c r="R77" s="223"/>
      <c r="S77" s="223"/>
      <c r="T77" s="224">
        <v>0.14000000000000001</v>
      </c>
      <c r="U77" s="223">
        <f>ROUND(E77*T77,2)</f>
        <v>9.1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153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5">
      <c r="A78" s="215" t="s">
        <v>140</v>
      </c>
      <c r="B78" s="221" t="s">
        <v>87</v>
      </c>
      <c r="C78" s="264" t="s">
        <v>88</v>
      </c>
      <c r="D78" s="225"/>
      <c r="E78" s="229"/>
      <c r="F78" s="232"/>
      <c r="G78" s="232">
        <f>SUMIF(AE79:AE88,"&lt;&gt;NOR",G79:G88)</f>
        <v>0</v>
      </c>
      <c r="H78" s="232"/>
      <c r="I78" s="232">
        <f>SUM(I79:I88)</f>
        <v>0</v>
      </c>
      <c r="J78" s="232"/>
      <c r="K78" s="232">
        <f>SUM(K79:K88)</f>
        <v>0</v>
      </c>
      <c r="L78" s="232"/>
      <c r="M78" s="232">
        <f>SUM(M79:M88)</f>
        <v>0</v>
      </c>
      <c r="N78" s="226"/>
      <c r="O78" s="226">
        <f>SUM(O79:O88)</f>
        <v>1.44536</v>
      </c>
      <c r="P78" s="226"/>
      <c r="Q78" s="226">
        <f>SUM(Q79:Q88)</f>
        <v>9.2490000000000003E-2</v>
      </c>
      <c r="R78" s="226"/>
      <c r="S78" s="226"/>
      <c r="T78" s="227"/>
      <c r="U78" s="226">
        <f>SUM(U79:U88)</f>
        <v>37.660000000000004</v>
      </c>
      <c r="AE78" t="s">
        <v>141</v>
      </c>
    </row>
    <row r="79" spans="1:60" outlineLevel="1" x14ac:dyDescent="0.25">
      <c r="A79" s="214">
        <v>58</v>
      </c>
      <c r="B79" s="220" t="s">
        <v>263</v>
      </c>
      <c r="C79" s="263" t="s">
        <v>264</v>
      </c>
      <c r="D79" s="222" t="s">
        <v>164</v>
      </c>
      <c r="E79" s="228">
        <v>3</v>
      </c>
      <c r="F79" s="230">
        <f>H79+J79</f>
        <v>0</v>
      </c>
      <c r="G79" s="230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23">
        <v>4.6999999999999999E-4</v>
      </c>
      <c r="O79" s="223">
        <f>ROUND(E79*N79,5)</f>
        <v>1.41E-3</v>
      </c>
      <c r="P79" s="223">
        <v>0</v>
      </c>
      <c r="Q79" s="223">
        <f>ROUND(E79*P79,5)</f>
        <v>0</v>
      </c>
      <c r="R79" s="223"/>
      <c r="S79" s="223"/>
      <c r="T79" s="224">
        <v>0.35970999999999997</v>
      </c>
      <c r="U79" s="223">
        <f>ROUND(E79*T79,2)</f>
        <v>1.08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145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14">
        <v>59</v>
      </c>
      <c r="B80" s="220" t="s">
        <v>265</v>
      </c>
      <c r="C80" s="263" t="s">
        <v>266</v>
      </c>
      <c r="D80" s="222" t="s">
        <v>164</v>
      </c>
      <c r="E80" s="228">
        <v>3.5</v>
      </c>
      <c r="F80" s="230">
        <f>H80+J80</f>
        <v>0</v>
      </c>
      <c r="G80" s="230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3">
        <v>7.7999999999999999E-4</v>
      </c>
      <c r="O80" s="223">
        <f>ROUND(E80*N80,5)</f>
        <v>2.7299999999999998E-3</v>
      </c>
      <c r="P80" s="223">
        <v>0</v>
      </c>
      <c r="Q80" s="223">
        <f>ROUND(E80*P80,5)</f>
        <v>0</v>
      </c>
      <c r="R80" s="223"/>
      <c r="S80" s="223"/>
      <c r="T80" s="224">
        <v>0.81899999999999995</v>
      </c>
      <c r="U80" s="223">
        <f>ROUND(E80*T80,2)</f>
        <v>2.87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153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14">
        <v>60</v>
      </c>
      <c r="B81" s="220" t="s">
        <v>267</v>
      </c>
      <c r="C81" s="263" t="s">
        <v>268</v>
      </c>
      <c r="D81" s="222" t="s">
        <v>164</v>
      </c>
      <c r="E81" s="228">
        <v>18</v>
      </c>
      <c r="F81" s="230">
        <f>H81+J81</f>
        <v>0</v>
      </c>
      <c r="G81" s="230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23">
        <v>1.31E-3</v>
      </c>
      <c r="O81" s="223">
        <f>ROUND(E81*N81,5)</f>
        <v>2.358E-2</v>
      </c>
      <c r="P81" s="223">
        <v>0</v>
      </c>
      <c r="Q81" s="223">
        <f>ROUND(E81*P81,5)</f>
        <v>0</v>
      </c>
      <c r="R81" s="223"/>
      <c r="S81" s="223"/>
      <c r="T81" s="224">
        <v>0.79898999999999998</v>
      </c>
      <c r="U81" s="223">
        <f>ROUND(E81*T81,2)</f>
        <v>14.38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145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14">
        <v>61</v>
      </c>
      <c r="B82" s="220" t="s">
        <v>269</v>
      </c>
      <c r="C82" s="263" t="s">
        <v>270</v>
      </c>
      <c r="D82" s="222" t="s">
        <v>148</v>
      </c>
      <c r="E82" s="228">
        <v>6</v>
      </c>
      <c r="F82" s="230">
        <f>H82+J82</f>
        <v>0</v>
      </c>
      <c r="G82" s="230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0.17399999999999999</v>
      </c>
      <c r="U82" s="223">
        <f>ROUND(E82*T82,2)</f>
        <v>1.04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153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14">
        <v>62</v>
      </c>
      <c r="B83" s="220" t="s">
        <v>271</v>
      </c>
      <c r="C83" s="263" t="s">
        <v>272</v>
      </c>
      <c r="D83" s="222" t="s">
        <v>148</v>
      </c>
      <c r="E83" s="228">
        <v>2</v>
      </c>
      <c r="F83" s="230">
        <f>H83+J83</f>
        <v>0</v>
      </c>
      <c r="G83" s="230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3">
        <v>0</v>
      </c>
      <c r="O83" s="223">
        <f>ROUND(E83*N83,5)</f>
        <v>0</v>
      </c>
      <c r="P83" s="223">
        <v>0</v>
      </c>
      <c r="Q83" s="223">
        <f>ROUND(E83*P83,5)</f>
        <v>0</v>
      </c>
      <c r="R83" s="223"/>
      <c r="S83" s="223"/>
      <c r="T83" s="224">
        <v>0.25900000000000001</v>
      </c>
      <c r="U83" s="223">
        <f>ROUND(E83*T83,2)</f>
        <v>0.52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153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0" outlineLevel="1" x14ac:dyDescent="0.25">
      <c r="A84" s="214">
        <v>63</v>
      </c>
      <c r="B84" s="220" t="s">
        <v>273</v>
      </c>
      <c r="C84" s="263" t="s">
        <v>274</v>
      </c>
      <c r="D84" s="222" t="s">
        <v>148</v>
      </c>
      <c r="E84" s="228">
        <v>1</v>
      </c>
      <c r="F84" s="230">
        <f>H84+J84</f>
        <v>0</v>
      </c>
      <c r="G84" s="230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3">
        <v>6.7499999999999999E-3</v>
      </c>
      <c r="O84" s="223">
        <f>ROUND(E84*N84,5)</f>
        <v>6.7499999999999999E-3</v>
      </c>
      <c r="P84" s="223">
        <v>0</v>
      </c>
      <c r="Q84" s="223">
        <f>ROUND(E84*P84,5)</f>
        <v>0</v>
      </c>
      <c r="R84" s="223"/>
      <c r="S84" s="223"/>
      <c r="T84" s="224">
        <v>0.70899999999999996</v>
      </c>
      <c r="U84" s="223">
        <f>ROUND(E84*T84,2)</f>
        <v>0.71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153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14">
        <v>64</v>
      </c>
      <c r="B85" s="220" t="s">
        <v>275</v>
      </c>
      <c r="C85" s="263" t="s">
        <v>276</v>
      </c>
      <c r="D85" s="222" t="s">
        <v>164</v>
      </c>
      <c r="E85" s="228">
        <v>6.5</v>
      </c>
      <c r="F85" s="230">
        <f>H85+J85</f>
        <v>0</v>
      </c>
      <c r="G85" s="230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3">
        <v>0.21706</v>
      </c>
      <c r="O85" s="223">
        <f>ROUND(E85*N85,5)</f>
        <v>1.41089</v>
      </c>
      <c r="P85" s="223">
        <v>0</v>
      </c>
      <c r="Q85" s="223">
        <f>ROUND(E85*P85,5)</f>
        <v>0</v>
      </c>
      <c r="R85" s="223"/>
      <c r="S85" s="223"/>
      <c r="T85" s="224">
        <v>1.90038</v>
      </c>
      <c r="U85" s="223">
        <f>ROUND(E85*T85,2)</f>
        <v>12.35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145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14">
        <v>65</v>
      </c>
      <c r="B86" s="220" t="s">
        <v>277</v>
      </c>
      <c r="C86" s="263" t="s">
        <v>278</v>
      </c>
      <c r="D86" s="222" t="s">
        <v>164</v>
      </c>
      <c r="E86" s="228">
        <v>16</v>
      </c>
      <c r="F86" s="230">
        <f>H86+J86</f>
        <v>0</v>
      </c>
      <c r="G86" s="230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3">
        <v>0</v>
      </c>
      <c r="O86" s="223">
        <f>ROUND(E86*N86,5)</f>
        <v>0</v>
      </c>
      <c r="P86" s="223">
        <v>1.98E-3</v>
      </c>
      <c r="Q86" s="223">
        <f>ROUND(E86*P86,5)</f>
        <v>3.168E-2</v>
      </c>
      <c r="R86" s="223"/>
      <c r="S86" s="223"/>
      <c r="T86" s="224">
        <v>8.3000000000000004E-2</v>
      </c>
      <c r="U86" s="223">
        <f>ROUND(E86*T86,2)</f>
        <v>1.33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153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14">
        <v>66</v>
      </c>
      <c r="B87" s="220" t="s">
        <v>279</v>
      </c>
      <c r="C87" s="263" t="s">
        <v>280</v>
      </c>
      <c r="D87" s="222" t="s">
        <v>148</v>
      </c>
      <c r="E87" s="228">
        <v>3</v>
      </c>
      <c r="F87" s="230">
        <f>H87+J87</f>
        <v>0</v>
      </c>
      <c r="G87" s="230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3">
        <v>0</v>
      </c>
      <c r="O87" s="223">
        <f>ROUND(E87*N87,5)</f>
        <v>0</v>
      </c>
      <c r="P87" s="223">
        <v>2.027E-2</v>
      </c>
      <c r="Q87" s="223">
        <f>ROUND(E87*P87,5)</f>
        <v>6.0810000000000003E-2</v>
      </c>
      <c r="R87" s="223"/>
      <c r="S87" s="223"/>
      <c r="T87" s="224">
        <v>0.39300000000000002</v>
      </c>
      <c r="U87" s="223">
        <f>ROUND(E87*T87,2)</f>
        <v>1.18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153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14">
        <v>67</v>
      </c>
      <c r="B88" s="220" t="s">
        <v>281</v>
      </c>
      <c r="C88" s="263" t="s">
        <v>282</v>
      </c>
      <c r="D88" s="222" t="s">
        <v>194</v>
      </c>
      <c r="E88" s="228">
        <v>1.44536</v>
      </c>
      <c r="F88" s="230">
        <f>H88+J88</f>
        <v>0</v>
      </c>
      <c r="G88" s="230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3">
        <v>0</v>
      </c>
      <c r="O88" s="223">
        <f>ROUND(E88*N88,5)</f>
        <v>0</v>
      </c>
      <c r="P88" s="223">
        <v>0</v>
      </c>
      <c r="Q88" s="223">
        <f>ROUND(E88*P88,5)</f>
        <v>0</v>
      </c>
      <c r="R88" s="223"/>
      <c r="S88" s="223"/>
      <c r="T88" s="224">
        <v>1.5229999999999999</v>
      </c>
      <c r="U88" s="223">
        <f>ROUND(E88*T88,2)</f>
        <v>2.2000000000000002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153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x14ac:dyDescent="0.25">
      <c r="A89" s="215" t="s">
        <v>140</v>
      </c>
      <c r="B89" s="221" t="s">
        <v>89</v>
      </c>
      <c r="C89" s="264" t="s">
        <v>90</v>
      </c>
      <c r="D89" s="225"/>
      <c r="E89" s="229"/>
      <c r="F89" s="232"/>
      <c r="G89" s="232">
        <f>SUMIF(AE90:AE101,"&lt;&gt;NOR",G90:G101)</f>
        <v>0</v>
      </c>
      <c r="H89" s="232"/>
      <c r="I89" s="232">
        <f>SUM(I90:I101)</f>
        <v>0</v>
      </c>
      <c r="J89" s="232"/>
      <c r="K89" s="232">
        <f>SUM(K90:K101)</f>
        <v>0</v>
      </c>
      <c r="L89" s="232"/>
      <c r="M89" s="232">
        <f>SUM(M90:M101)</f>
        <v>0</v>
      </c>
      <c r="N89" s="226"/>
      <c r="O89" s="226">
        <f>SUM(O90:O101)</f>
        <v>0.12510000000000002</v>
      </c>
      <c r="P89" s="226"/>
      <c r="Q89" s="226">
        <f>SUM(Q90:Q101)</f>
        <v>4.2790000000000002E-2</v>
      </c>
      <c r="R89" s="226"/>
      <c r="S89" s="226"/>
      <c r="T89" s="227"/>
      <c r="U89" s="226">
        <f>SUM(U90:U101)</f>
        <v>33.550000000000004</v>
      </c>
      <c r="AE89" t="s">
        <v>141</v>
      </c>
    </row>
    <row r="90" spans="1:60" outlineLevel="1" x14ac:dyDescent="0.25">
      <c r="A90" s="214">
        <v>68</v>
      </c>
      <c r="B90" s="220" t="s">
        <v>283</v>
      </c>
      <c r="C90" s="263" t="s">
        <v>284</v>
      </c>
      <c r="D90" s="222" t="s">
        <v>164</v>
      </c>
      <c r="E90" s="228">
        <v>26.5</v>
      </c>
      <c r="F90" s="230">
        <f>H90+J90</f>
        <v>0</v>
      </c>
      <c r="G90" s="230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3">
        <v>4.3299999999999996E-3</v>
      </c>
      <c r="O90" s="223">
        <f>ROUND(E90*N90,5)</f>
        <v>0.11475</v>
      </c>
      <c r="P90" s="223">
        <v>0</v>
      </c>
      <c r="Q90" s="223">
        <f>ROUND(E90*P90,5)</f>
        <v>0</v>
      </c>
      <c r="R90" s="223"/>
      <c r="S90" s="223"/>
      <c r="T90" s="224">
        <v>0.74019999999999997</v>
      </c>
      <c r="U90" s="223">
        <f>ROUND(E90*T90,2)</f>
        <v>19.62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145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0" outlineLevel="1" x14ac:dyDescent="0.25">
      <c r="A91" s="214">
        <v>69</v>
      </c>
      <c r="B91" s="220" t="s">
        <v>285</v>
      </c>
      <c r="C91" s="263" t="s">
        <v>286</v>
      </c>
      <c r="D91" s="222" t="s">
        <v>164</v>
      </c>
      <c r="E91" s="228">
        <v>26.5</v>
      </c>
      <c r="F91" s="230">
        <f>H91+J91</f>
        <v>0</v>
      </c>
      <c r="G91" s="230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23">
        <v>4.0000000000000003E-5</v>
      </c>
      <c r="O91" s="223">
        <f>ROUND(E91*N91,5)</f>
        <v>1.06E-3</v>
      </c>
      <c r="P91" s="223">
        <v>0</v>
      </c>
      <c r="Q91" s="223">
        <f>ROUND(E91*P91,5)</f>
        <v>0</v>
      </c>
      <c r="R91" s="223"/>
      <c r="S91" s="223"/>
      <c r="T91" s="224">
        <v>0.129</v>
      </c>
      <c r="U91" s="223">
        <f>ROUND(E91*T91,2)</f>
        <v>3.42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153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0" outlineLevel="1" x14ac:dyDescent="0.25">
      <c r="A92" s="214">
        <v>70</v>
      </c>
      <c r="B92" s="220" t="s">
        <v>287</v>
      </c>
      <c r="C92" s="263" t="s">
        <v>288</v>
      </c>
      <c r="D92" s="222" t="s">
        <v>148</v>
      </c>
      <c r="E92" s="228">
        <v>3</v>
      </c>
      <c r="F92" s="230">
        <f>H92+J92</f>
        <v>0</v>
      </c>
      <c r="G92" s="230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3">
        <v>0</v>
      </c>
      <c r="O92" s="223">
        <f>ROUND(E92*N92,5)</f>
        <v>0</v>
      </c>
      <c r="P92" s="223">
        <v>0</v>
      </c>
      <c r="Q92" s="223">
        <f>ROUND(E92*P92,5)</f>
        <v>0</v>
      </c>
      <c r="R92" s="223"/>
      <c r="S92" s="223"/>
      <c r="T92" s="224">
        <v>0.16145000000000001</v>
      </c>
      <c r="U92" s="223">
        <f>ROUND(E92*T92,2)</f>
        <v>0.48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153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14">
        <v>71</v>
      </c>
      <c r="B93" s="220" t="s">
        <v>289</v>
      </c>
      <c r="C93" s="263" t="s">
        <v>290</v>
      </c>
      <c r="D93" s="222" t="s">
        <v>148</v>
      </c>
      <c r="E93" s="228">
        <v>10</v>
      </c>
      <c r="F93" s="230">
        <f>H93+J93</f>
        <v>0</v>
      </c>
      <c r="G93" s="230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3">
        <v>1.8000000000000001E-4</v>
      </c>
      <c r="O93" s="223">
        <f>ROUND(E93*N93,5)</f>
        <v>1.8E-3</v>
      </c>
      <c r="P93" s="223">
        <v>0</v>
      </c>
      <c r="Q93" s="223">
        <f>ROUND(E93*P93,5)</f>
        <v>0</v>
      </c>
      <c r="R93" s="223"/>
      <c r="S93" s="223"/>
      <c r="T93" s="224">
        <v>0.254</v>
      </c>
      <c r="U93" s="223">
        <f>ROUND(E93*T93,2)</f>
        <v>2.54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153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0" outlineLevel="1" x14ac:dyDescent="0.25">
      <c r="A94" s="214">
        <v>72</v>
      </c>
      <c r="B94" s="220" t="s">
        <v>291</v>
      </c>
      <c r="C94" s="263" t="s">
        <v>292</v>
      </c>
      <c r="D94" s="222" t="s">
        <v>148</v>
      </c>
      <c r="E94" s="228">
        <v>10</v>
      </c>
      <c r="F94" s="230">
        <f>H94+J94</f>
        <v>0</v>
      </c>
      <c r="G94" s="230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3">
        <v>3.1E-4</v>
      </c>
      <c r="O94" s="223">
        <f>ROUND(E94*N94,5)</f>
        <v>3.0999999999999999E-3</v>
      </c>
      <c r="P94" s="223">
        <v>0</v>
      </c>
      <c r="Q94" s="223">
        <f>ROUND(E94*P94,5)</f>
        <v>0</v>
      </c>
      <c r="R94" s="223"/>
      <c r="S94" s="223"/>
      <c r="T94" s="224">
        <v>0.114</v>
      </c>
      <c r="U94" s="223">
        <f>ROUND(E94*T94,2)</f>
        <v>1.1399999999999999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153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14">
        <v>73</v>
      </c>
      <c r="B95" s="220" t="s">
        <v>293</v>
      </c>
      <c r="C95" s="263" t="s">
        <v>294</v>
      </c>
      <c r="D95" s="222" t="s">
        <v>164</v>
      </c>
      <c r="E95" s="228">
        <v>28</v>
      </c>
      <c r="F95" s="230">
        <f>H95+J95</f>
        <v>0</v>
      </c>
      <c r="G95" s="230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23">
        <v>0</v>
      </c>
      <c r="O95" s="223">
        <f>ROUND(E95*N95,5)</f>
        <v>0</v>
      </c>
      <c r="P95" s="223">
        <v>2.7999999999999998E-4</v>
      </c>
      <c r="Q95" s="223">
        <f>ROUND(E95*P95,5)</f>
        <v>7.8399999999999997E-3</v>
      </c>
      <c r="R95" s="223"/>
      <c r="S95" s="223"/>
      <c r="T95" s="224">
        <v>5.1999999999999998E-2</v>
      </c>
      <c r="U95" s="223">
        <f>ROUND(E95*T95,2)</f>
        <v>1.46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153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14">
        <v>74</v>
      </c>
      <c r="B96" s="220" t="s">
        <v>295</v>
      </c>
      <c r="C96" s="263" t="s">
        <v>296</v>
      </c>
      <c r="D96" s="222" t="s">
        <v>148</v>
      </c>
      <c r="E96" s="228">
        <v>2</v>
      </c>
      <c r="F96" s="230">
        <f>H96+J96</f>
        <v>0</v>
      </c>
      <c r="G96" s="230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3">
        <v>0</v>
      </c>
      <c r="O96" s="223">
        <f>ROUND(E96*N96,5)</f>
        <v>0</v>
      </c>
      <c r="P96" s="223">
        <v>0</v>
      </c>
      <c r="Q96" s="223">
        <f>ROUND(E96*P96,5)</f>
        <v>0</v>
      </c>
      <c r="R96" s="223"/>
      <c r="S96" s="223"/>
      <c r="T96" s="224">
        <v>0.16500000000000001</v>
      </c>
      <c r="U96" s="223">
        <f>ROUND(E96*T96,2)</f>
        <v>0.33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153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14">
        <v>75</v>
      </c>
      <c r="B97" s="220" t="s">
        <v>297</v>
      </c>
      <c r="C97" s="263" t="s">
        <v>298</v>
      </c>
      <c r="D97" s="222" t="s">
        <v>164</v>
      </c>
      <c r="E97" s="228">
        <v>26.5</v>
      </c>
      <c r="F97" s="230">
        <f>H97+J97</f>
        <v>0</v>
      </c>
      <c r="G97" s="230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21</v>
      </c>
      <c r="M97" s="230">
        <f>G97*(1+L97/100)</f>
        <v>0</v>
      </c>
      <c r="N97" s="223">
        <v>1.0000000000000001E-5</v>
      </c>
      <c r="O97" s="223">
        <f>ROUND(E97*N97,5)</f>
        <v>2.7E-4</v>
      </c>
      <c r="P97" s="223">
        <v>0</v>
      </c>
      <c r="Q97" s="223">
        <f>ROUND(E97*P97,5)</f>
        <v>0</v>
      </c>
      <c r="R97" s="223"/>
      <c r="S97" s="223"/>
      <c r="T97" s="224">
        <v>6.2E-2</v>
      </c>
      <c r="U97" s="223">
        <f>ROUND(E97*T97,2)</f>
        <v>1.64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153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14">
        <v>76</v>
      </c>
      <c r="B98" s="220" t="s">
        <v>299</v>
      </c>
      <c r="C98" s="263" t="s">
        <v>300</v>
      </c>
      <c r="D98" s="222" t="s">
        <v>164</v>
      </c>
      <c r="E98" s="228">
        <v>26.5</v>
      </c>
      <c r="F98" s="230">
        <f>H98+J98</f>
        <v>0</v>
      </c>
      <c r="G98" s="230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3">
        <v>0</v>
      </c>
      <c r="O98" s="223">
        <f>ROUND(E98*N98,5)</f>
        <v>0</v>
      </c>
      <c r="P98" s="223">
        <v>0</v>
      </c>
      <c r="Q98" s="223">
        <f>ROUND(E98*P98,5)</f>
        <v>0</v>
      </c>
      <c r="R98" s="223"/>
      <c r="S98" s="223"/>
      <c r="T98" s="224">
        <v>2.9000000000000001E-2</v>
      </c>
      <c r="U98" s="223">
        <f>ROUND(E98*T98,2)</f>
        <v>0.77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153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14">
        <v>77</v>
      </c>
      <c r="B99" s="220" t="s">
        <v>301</v>
      </c>
      <c r="C99" s="263" t="s">
        <v>302</v>
      </c>
      <c r="D99" s="222" t="s">
        <v>194</v>
      </c>
      <c r="E99" s="228">
        <v>0.12096999999999999</v>
      </c>
      <c r="F99" s="230">
        <f>H99+J99</f>
        <v>0</v>
      </c>
      <c r="G99" s="230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23">
        <v>0</v>
      </c>
      <c r="O99" s="223">
        <f>ROUND(E99*N99,5)</f>
        <v>0</v>
      </c>
      <c r="P99" s="223">
        <v>0</v>
      </c>
      <c r="Q99" s="223">
        <f>ROUND(E99*P99,5)</f>
        <v>0</v>
      </c>
      <c r="R99" s="223"/>
      <c r="S99" s="223"/>
      <c r="T99" s="224">
        <v>1.3740000000000001</v>
      </c>
      <c r="U99" s="223">
        <f>ROUND(E99*T99,2)</f>
        <v>0.17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153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14">
        <v>78</v>
      </c>
      <c r="B100" s="220" t="s">
        <v>303</v>
      </c>
      <c r="C100" s="263" t="s">
        <v>304</v>
      </c>
      <c r="D100" s="222" t="s">
        <v>148</v>
      </c>
      <c r="E100" s="228">
        <v>3</v>
      </c>
      <c r="F100" s="230">
        <f>H100+J100</f>
        <v>0</v>
      </c>
      <c r="G100" s="230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3">
        <v>0</v>
      </c>
      <c r="O100" s="223">
        <f>ROUND(E100*N100,5)</f>
        <v>0</v>
      </c>
      <c r="P100" s="223">
        <v>1.1650000000000001E-2</v>
      </c>
      <c r="Q100" s="223">
        <f>ROUND(E100*P100,5)</f>
        <v>3.4950000000000002E-2</v>
      </c>
      <c r="R100" s="223"/>
      <c r="S100" s="223"/>
      <c r="T100" s="224">
        <v>0.41399999999999998</v>
      </c>
      <c r="U100" s="223">
        <f>ROUND(E100*T100,2)</f>
        <v>1.24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153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14">
        <v>79</v>
      </c>
      <c r="B101" s="220" t="s">
        <v>305</v>
      </c>
      <c r="C101" s="263" t="s">
        <v>306</v>
      </c>
      <c r="D101" s="222" t="s">
        <v>148</v>
      </c>
      <c r="E101" s="228">
        <v>2</v>
      </c>
      <c r="F101" s="230">
        <f>H101+J101</f>
        <v>0</v>
      </c>
      <c r="G101" s="230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23">
        <v>2.0600000000000002E-3</v>
      </c>
      <c r="O101" s="223">
        <f>ROUND(E101*N101,5)</f>
        <v>4.1200000000000004E-3</v>
      </c>
      <c r="P101" s="223">
        <v>0</v>
      </c>
      <c r="Q101" s="223">
        <f>ROUND(E101*P101,5)</f>
        <v>0</v>
      </c>
      <c r="R101" s="223"/>
      <c r="S101" s="223"/>
      <c r="T101" s="224">
        <v>0.372</v>
      </c>
      <c r="U101" s="223">
        <f>ROUND(E101*T101,2)</f>
        <v>0.74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153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5">
      <c r="A102" s="215" t="s">
        <v>140</v>
      </c>
      <c r="B102" s="221" t="s">
        <v>91</v>
      </c>
      <c r="C102" s="264" t="s">
        <v>92</v>
      </c>
      <c r="D102" s="225"/>
      <c r="E102" s="229"/>
      <c r="F102" s="232"/>
      <c r="G102" s="232">
        <f>SUMIF(AE103:AE124,"&lt;&gt;NOR",G103:G124)</f>
        <v>0</v>
      </c>
      <c r="H102" s="232"/>
      <c r="I102" s="232">
        <f>SUM(I103:I124)</f>
        <v>0</v>
      </c>
      <c r="J102" s="232"/>
      <c r="K102" s="232">
        <f>SUM(K103:K124)</f>
        <v>0</v>
      </c>
      <c r="L102" s="232"/>
      <c r="M102" s="232">
        <f>SUM(M103:M124)</f>
        <v>0</v>
      </c>
      <c r="N102" s="226"/>
      <c r="O102" s="226">
        <f>SUM(O103:O124)</f>
        <v>0.80358999999999992</v>
      </c>
      <c r="P102" s="226"/>
      <c r="Q102" s="226">
        <f>SUM(Q103:Q124)</f>
        <v>0.60450000000000004</v>
      </c>
      <c r="R102" s="226"/>
      <c r="S102" s="226"/>
      <c r="T102" s="227"/>
      <c r="U102" s="226">
        <f>SUM(U103:U124)</f>
        <v>48.05</v>
      </c>
      <c r="AE102" t="s">
        <v>141</v>
      </c>
    </row>
    <row r="103" spans="1:60" outlineLevel="1" x14ac:dyDescent="0.25">
      <c r="A103" s="214">
        <v>80</v>
      </c>
      <c r="B103" s="220" t="s">
        <v>307</v>
      </c>
      <c r="C103" s="263" t="s">
        <v>308</v>
      </c>
      <c r="D103" s="222" t="s">
        <v>148</v>
      </c>
      <c r="E103" s="228">
        <v>2</v>
      </c>
      <c r="F103" s="230">
        <f>H103+J103</f>
        <v>0</v>
      </c>
      <c r="G103" s="230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21</v>
      </c>
      <c r="M103" s="230">
        <f>G103*(1+L103/100)</f>
        <v>0</v>
      </c>
      <c r="N103" s="223">
        <v>1.8669999999999999E-2</v>
      </c>
      <c r="O103" s="223">
        <f>ROUND(E103*N103,5)</f>
        <v>3.7339999999999998E-2</v>
      </c>
      <c r="P103" s="223">
        <v>0</v>
      </c>
      <c r="Q103" s="223">
        <f>ROUND(E103*P103,5)</f>
        <v>0</v>
      </c>
      <c r="R103" s="223"/>
      <c r="S103" s="223"/>
      <c r="T103" s="224">
        <v>2.92136</v>
      </c>
      <c r="U103" s="223">
        <f>ROUND(E103*T103,2)</f>
        <v>5.84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145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14">
        <v>81</v>
      </c>
      <c r="B104" s="220" t="s">
        <v>309</v>
      </c>
      <c r="C104" s="263" t="s">
        <v>310</v>
      </c>
      <c r="D104" s="222" t="s">
        <v>148</v>
      </c>
      <c r="E104" s="228">
        <v>2</v>
      </c>
      <c r="F104" s="230">
        <f>H104+J104</f>
        <v>0</v>
      </c>
      <c r="G104" s="230">
        <f>ROUND(E104*F104,2)</f>
        <v>0</v>
      </c>
      <c r="H104" s="231"/>
      <c r="I104" s="230">
        <f>ROUND(E104*H104,2)</f>
        <v>0</v>
      </c>
      <c r="J104" s="231"/>
      <c r="K104" s="230">
        <f>ROUND(E104*J104,2)</f>
        <v>0</v>
      </c>
      <c r="L104" s="230">
        <v>21</v>
      </c>
      <c r="M104" s="230">
        <f>G104*(1+L104/100)</f>
        <v>0</v>
      </c>
      <c r="N104" s="223">
        <v>6.4099999999999999E-3</v>
      </c>
      <c r="O104" s="223">
        <f>ROUND(E104*N104,5)</f>
        <v>1.282E-2</v>
      </c>
      <c r="P104" s="223">
        <v>0</v>
      </c>
      <c r="Q104" s="223">
        <f>ROUND(E104*P104,5)</f>
        <v>0</v>
      </c>
      <c r="R104" s="223"/>
      <c r="S104" s="223"/>
      <c r="T104" s="224">
        <v>2.1550799999999999</v>
      </c>
      <c r="U104" s="223">
        <f>ROUND(E104*T104,2)</f>
        <v>4.3099999999999996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145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14">
        <v>82</v>
      </c>
      <c r="B105" s="220" t="s">
        <v>311</v>
      </c>
      <c r="C105" s="263" t="s">
        <v>312</v>
      </c>
      <c r="D105" s="222" t="s">
        <v>148</v>
      </c>
      <c r="E105" s="228">
        <v>1</v>
      </c>
      <c r="F105" s="230">
        <f>H105+J105</f>
        <v>0</v>
      </c>
      <c r="G105" s="230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21</v>
      </c>
      <c r="M105" s="230">
        <f>G105*(1+L105/100)</f>
        <v>0</v>
      </c>
      <c r="N105" s="223">
        <v>0.28234999999999999</v>
      </c>
      <c r="O105" s="223">
        <f>ROUND(E105*N105,5)</f>
        <v>0.28234999999999999</v>
      </c>
      <c r="P105" s="223">
        <v>0</v>
      </c>
      <c r="Q105" s="223">
        <f>ROUND(E105*P105,5)</f>
        <v>0</v>
      </c>
      <c r="R105" s="223"/>
      <c r="S105" s="223"/>
      <c r="T105" s="224">
        <v>7.2626400000000002</v>
      </c>
      <c r="U105" s="223">
        <f>ROUND(E105*T105,2)</f>
        <v>7.26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145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14">
        <v>83</v>
      </c>
      <c r="B106" s="220" t="s">
        <v>313</v>
      </c>
      <c r="C106" s="263" t="s">
        <v>314</v>
      </c>
      <c r="D106" s="222" t="s">
        <v>148</v>
      </c>
      <c r="E106" s="228">
        <v>1</v>
      </c>
      <c r="F106" s="230">
        <f>H106+J106</f>
        <v>0</v>
      </c>
      <c r="G106" s="230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21</v>
      </c>
      <c r="M106" s="230">
        <f>G106*(1+L106/100)</f>
        <v>0</v>
      </c>
      <c r="N106" s="223">
        <v>3.8280000000000002E-2</v>
      </c>
      <c r="O106" s="223">
        <f>ROUND(E106*N106,5)</f>
        <v>3.8280000000000002E-2</v>
      </c>
      <c r="P106" s="223">
        <v>0</v>
      </c>
      <c r="Q106" s="223">
        <f>ROUND(E106*P106,5)</f>
        <v>0</v>
      </c>
      <c r="R106" s="223"/>
      <c r="S106" s="223"/>
      <c r="T106" s="224">
        <v>6.9312100000000001</v>
      </c>
      <c r="U106" s="223">
        <f>ROUND(E106*T106,2)</f>
        <v>6.93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145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14">
        <v>84</v>
      </c>
      <c r="B107" s="220" t="s">
        <v>315</v>
      </c>
      <c r="C107" s="263" t="s">
        <v>316</v>
      </c>
      <c r="D107" s="222" t="s">
        <v>148</v>
      </c>
      <c r="E107" s="228">
        <v>2</v>
      </c>
      <c r="F107" s="230">
        <f>H107+J107</f>
        <v>0</v>
      </c>
      <c r="G107" s="230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21</v>
      </c>
      <c r="M107" s="230">
        <f>G107*(1+L107/100)</f>
        <v>0</v>
      </c>
      <c r="N107" s="223">
        <v>2.962E-2</v>
      </c>
      <c r="O107" s="223">
        <f>ROUND(E107*N107,5)</f>
        <v>5.9240000000000001E-2</v>
      </c>
      <c r="P107" s="223">
        <v>0</v>
      </c>
      <c r="Q107" s="223">
        <f>ROUND(E107*P107,5)</f>
        <v>0</v>
      </c>
      <c r="R107" s="223"/>
      <c r="S107" s="223"/>
      <c r="T107" s="224">
        <v>2.6510899999999999</v>
      </c>
      <c r="U107" s="223">
        <f>ROUND(E107*T107,2)</f>
        <v>5.3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145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14">
        <v>85</v>
      </c>
      <c r="B108" s="220" t="s">
        <v>317</v>
      </c>
      <c r="C108" s="263" t="s">
        <v>318</v>
      </c>
      <c r="D108" s="222" t="s">
        <v>148</v>
      </c>
      <c r="E108" s="228">
        <v>4</v>
      </c>
      <c r="F108" s="230">
        <f>H108+J108</f>
        <v>0</v>
      </c>
      <c r="G108" s="230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21</v>
      </c>
      <c r="M108" s="230">
        <f>G108*(1+L108/100)</f>
        <v>0</v>
      </c>
      <c r="N108" s="223">
        <v>4.0000000000000003E-5</v>
      </c>
      <c r="O108" s="223">
        <f>ROUND(E108*N108,5)</f>
        <v>1.6000000000000001E-4</v>
      </c>
      <c r="P108" s="223">
        <v>0</v>
      </c>
      <c r="Q108" s="223">
        <f>ROUND(E108*P108,5)</f>
        <v>0</v>
      </c>
      <c r="R108" s="223"/>
      <c r="S108" s="223"/>
      <c r="T108" s="224">
        <v>0.44500000000000001</v>
      </c>
      <c r="U108" s="223">
        <f>ROUND(E108*T108,2)</f>
        <v>1.78</v>
      </c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153</v>
      </c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5">
      <c r="A109" s="214">
        <v>86</v>
      </c>
      <c r="B109" s="220" t="s">
        <v>319</v>
      </c>
      <c r="C109" s="263" t="s">
        <v>320</v>
      </c>
      <c r="D109" s="222" t="s">
        <v>148</v>
      </c>
      <c r="E109" s="228">
        <v>2</v>
      </c>
      <c r="F109" s="230">
        <f>H109+J109</f>
        <v>0</v>
      </c>
      <c r="G109" s="230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21</v>
      </c>
      <c r="M109" s="230">
        <f>G109*(1+L109/100)</f>
        <v>0</v>
      </c>
      <c r="N109" s="223">
        <v>2.0000000000000001E-4</v>
      </c>
      <c r="O109" s="223">
        <f>ROUND(E109*N109,5)</f>
        <v>4.0000000000000002E-4</v>
      </c>
      <c r="P109" s="223">
        <v>0</v>
      </c>
      <c r="Q109" s="223">
        <f>ROUND(E109*P109,5)</f>
        <v>0</v>
      </c>
      <c r="R109" s="223"/>
      <c r="S109" s="223"/>
      <c r="T109" s="224">
        <v>0.246</v>
      </c>
      <c r="U109" s="223">
        <f>ROUND(E109*T109,2)</f>
        <v>0.49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153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14">
        <v>87</v>
      </c>
      <c r="B110" s="220" t="s">
        <v>321</v>
      </c>
      <c r="C110" s="263" t="s">
        <v>322</v>
      </c>
      <c r="D110" s="222" t="s">
        <v>148</v>
      </c>
      <c r="E110" s="228">
        <v>2</v>
      </c>
      <c r="F110" s="230">
        <f>H110+J110</f>
        <v>0</v>
      </c>
      <c r="G110" s="230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23">
        <v>4.4000000000000002E-4</v>
      </c>
      <c r="O110" s="223">
        <f>ROUND(E110*N110,5)</f>
        <v>8.8000000000000003E-4</v>
      </c>
      <c r="P110" s="223">
        <v>0</v>
      </c>
      <c r="Q110" s="223">
        <f>ROUND(E110*P110,5)</f>
        <v>0</v>
      </c>
      <c r="R110" s="223"/>
      <c r="S110" s="223"/>
      <c r="T110" s="224">
        <v>0.246</v>
      </c>
      <c r="U110" s="223">
        <f>ROUND(E110*T110,2)</f>
        <v>0.49</v>
      </c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153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5">
      <c r="A111" s="214">
        <v>88</v>
      </c>
      <c r="B111" s="220" t="s">
        <v>323</v>
      </c>
      <c r="C111" s="263" t="s">
        <v>324</v>
      </c>
      <c r="D111" s="222" t="s">
        <v>325</v>
      </c>
      <c r="E111" s="228">
        <v>2</v>
      </c>
      <c r="F111" s="230">
        <f>H111+J111</f>
        <v>0</v>
      </c>
      <c r="G111" s="230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21</v>
      </c>
      <c r="M111" s="230">
        <f>G111*(1+L111/100)</f>
        <v>0</v>
      </c>
      <c r="N111" s="223">
        <v>2.4000000000000001E-4</v>
      </c>
      <c r="O111" s="223">
        <f>ROUND(E111*N111,5)</f>
        <v>4.8000000000000001E-4</v>
      </c>
      <c r="P111" s="223">
        <v>0</v>
      </c>
      <c r="Q111" s="223">
        <f>ROUND(E111*P111,5)</f>
        <v>0</v>
      </c>
      <c r="R111" s="223"/>
      <c r="S111" s="223"/>
      <c r="T111" s="224">
        <v>0.124</v>
      </c>
      <c r="U111" s="223">
        <f>ROUND(E111*T111,2)</f>
        <v>0.25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153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14">
        <v>89</v>
      </c>
      <c r="B112" s="220" t="s">
        <v>326</v>
      </c>
      <c r="C112" s="263" t="s">
        <v>327</v>
      </c>
      <c r="D112" s="222" t="s">
        <v>325</v>
      </c>
      <c r="E112" s="228">
        <v>2</v>
      </c>
      <c r="F112" s="230">
        <f>H112+J112</f>
        <v>0</v>
      </c>
      <c r="G112" s="230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21</v>
      </c>
      <c r="M112" s="230">
        <f>G112*(1+L112/100)</f>
        <v>0</v>
      </c>
      <c r="N112" s="223">
        <v>0.184</v>
      </c>
      <c r="O112" s="223">
        <f>ROUND(E112*N112,5)</f>
        <v>0.36799999999999999</v>
      </c>
      <c r="P112" s="223">
        <v>0</v>
      </c>
      <c r="Q112" s="223">
        <f>ROUND(E112*P112,5)</f>
        <v>0</v>
      </c>
      <c r="R112" s="223"/>
      <c r="S112" s="223"/>
      <c r="T112" s="224">
        <v>0</v>
      </c>
      <c r="U112" s="223">
        <f>ROUND(E112*T112,2)</f>
        <v>0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328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5">
      <c r="A113" s="214">
        <v>90</v>
      </c>
      <c r="B113" s="220" t="s">
        <v>329</v>
      </c>
      <c r="C113" s="263" t="s">
        <v>330</v>
      </c>
      <c r="D113" s="222" t="s">
        <v>325</v>
      </c>
      <c r="E113" s="228">
        <v>1</v>
      </c>
      <c r="F113" s="230">
        <f>H113+J113</f>
        <v>0</v>
      </c>
      <c r="G113" s="230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21</v>
      </c>
      <c r="M113" s="230">
        <f>G113*(1+L113/100)</f>
        <v>0</v>
      </c>
      <c r="N113" s="223">
        <v>0</v>
      </c>
      <c r="O113" s="223">
        <f>ROUND(E113*N113,5)</f>
        <v>0</v>
      </c>
      <c r="P113" s="223">
        <v>1.933E-2</v>
      </c>
      <c r="Q113" s="223">
        <f>ROUND(E113*P113,5)</f>
        <v>1.933E-2</v>
      </c>
      <c r="R113" s="223"/>
      <c r="S113" s="223"/>
      <c r="T113" s="224">
        <v>0.59</v>
      </c>
      <c r="U113" s="223">
        <f>ROUND(E113*T113,2)</f>
        <v>0.59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153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14">
        <v>91</v>
      </c>
      <c r="B114" s="220" t="s">
        <v>331</v>
      </c>
      <c r="C114" s="263" t="s">
        <v>332</v>
      </c>
      <c r="D114" s="222" t="s">
        <v>325</v>
      </c>
      <c r="E114" s="228">
        <v>1</v>
      </c>
      <c r="F114" s="230">
        <f>H114+J114</f>
        <v>0</v>
      </c>
      <c r="G114" s="230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21</v>
      </c>
      <c r="M114" s="230">
        <f>G114*(1+L114/100)</f>
        <v>0</v>
      </c>
      <c r="N114" s="223">
        <v>0</v>
      </c>
      <c r="O114" s="223">
        <f>ROUND(E114*N114,5)</f>
        <v>0</v>
      </c>
      <c r="P114" s="223">
        <v>1.9460000000000002E-2</v>
      </c>
      <c r="Q114" s="223">
        <f>ROUND(E114*P114,5)</f>
        <v>1.9460000000000002E-2</v>
      </c>
      <c r="R114" s="223"/>
      <c r="S114" s="223"/>
      <c r="T114" s="224">
        <v>0.38200000000000001</v>
      </c>
      <c r="U114" s="223">
        <f>ROUND(E114*T114,2)</f>
        <v>0.38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153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14">
        <v>92</v>
      </c>
      <c r="B115" s="220" t="s">
        <v>333</v>
      </c>
      <c r="C115" s="263" t="s">
        <v>334</v>
      </c>
      <c r="D115" s="222" t="s">
        <v>325</v>
      </c>
      <c r="E115" s="228">
        <v>2</v>
      </c>
      <c r="F115" s="230">
        <f>H115+J115</f>
        <v>0</v>
      </c>
      <c r="G115" s="230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21</v>
      </c>
      <c r="M115" s="230">
        <f>G115*(1+L115/100)</f>
        <v>0</v>
      </c>
      <c r="N115" s="223">
        <v>0</v>
      </c>
      <c r="O115" s="223">
        <f>ROUND(E115*N115,5)</f>
        <v>0</v>
      </c>
      <c r="P115" s="223">
        <v>8.7999999999999995E-2</v>
      </c>
      <c r="Q115" s="223">
        <f>ROUND(E115*P115,5)</f>
        <v>0.17599999999999999</v>
      </c>
      <c r="R115" s="223"/>
      <c r="S115" s="223"/>
      <c r="T115" s="224">
        <v>0.69299999999999995</v>
      </c>
      <c r="U115" s="223">
        <f>ROUND(E115*T115,2)</f>
        <v>1.39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153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14">
        <v>93</v>
      </c>
      <c r="B116" s="220" t="s">
        <v>335</v>
      </c>
      <c r="C116" s="263" t="s">
        <v>336</v>
      </c>
      <c r="D116" s="222" t="s">
        <v>325</v>
      </c>
      <c r="E116" s="228">
        <v>3</v>
      </c>
      <c r="F116" s="230">
        <f>H116+J116</f>
        <v>0</v>
      </c>
      <c r="G116" s="230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21</v>
      </c>
      <c r="M116" s="230">
        <f>G116*(1+L116/100)</f>
        <v>0</v>
      </c>
      <c r="N116" s="223">
        <v>0</v>
      </c>
      <c r="O116" s="223">
        <f>ROUND(E116*N116,5)</f>
        <v>0</v>
      </c>
      <c r="P116" s="223">
        <v>9.1999999999999998E-3</v>
      </c>
      <c r="Q116" s="223">
        <f>ROUND(E116*P116,5)</f>
        <v>2.76E-2</v>
      </c>
      <c r="R116" s="223"/>
      <c r="S116" s="223"/>
      <c r="T116" s="224">
        <v>0.46500000000000002</v>
      </c>
      <c r="U116" s="223">
        <f>ROUND(E116*T116,2)</f>
        <v>1.4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153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14">
        <v>94</v>
      </c>
      <c r="B117" s="220" t="s">
        <v>337</v>
      </c>
      <c r="C117" s="263" t="s">
        <v>338</v>
      </c>
      <c r="D117" s="222" t="s">
        <v>325</v>
      </c>
      <c r="E117" s="228">
        <v>2</v>
      </c>
      <c r="F117" s="230">
        <f>H117+J117</f>
        <v>0</v>
      </c>
      <c r="G117" s="230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21</v>
      </c>
      <c r="M117" s="230">
        <f>G117*(1+L117/100)</f>
        <v>0</v>
      </c>
      <c r="N117" s="223">
        <v>0</v>
      </c>
      <c r="O117" s="223">
        <f>ROUND(E117*N117,5)</f>
        <v>0</v>
      </c>
      <c r="P117" s="223">
        <v>6.7000000000000004E-2</v>
      </c>
      <c r="Q117" s="223">
        <f>ROUND(E117*P117,5)</f>
        <v>0.13400000000000001</v>
      </c>
      <c r="R117" s="223"/>
      <c r="S117" s="223"/>
      <c r="T117" s="224">
        <v>0.31</v>
      </c>
      <c r="U117" s="223">
        <f>ROUND(E117*T117,2)</f>
        <v>0.62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153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14">
        <v>95</v>
      </c>
      <c r="B118" s="220" t="s">
        <v>339</v>
      </c>
      <c r="C118" s="263" t="s">
        <v>340</v>
      </c>
      <c r="D118" s="222" t="s">
        <v>148</v>
      </c>
      <c r="E118" s="228">
        <v>15</v>
      </c>
      <c r="F118" s="230">
        <f>H118+J118</f>
        <v>0</v>
      </c>
      <c r="G118" s="230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21</v>
      </c>
      <c r="M118" s="230">
        <f>G118*(1+L118/100)</f>
        <v>0</v>
      </c>
      <c r="N118" s="223">
        <v>0</v>
      </c>
      <c r="O118" s="223">
        <f>ROUND(E118*N118,5)</f>
        <v>0</v>
      </c>
      <c r="P118" s="223">
        <v>5.4000000000000001E-4</v>
      </c>
      <c r="Q118" s="223">
        <f>ROUND(E118*P118,5)</f>
        <v>8.0999999999999996E-3</v>
      </c>
      <c r="R118" s="223"/>
      <c r="S118" s="223"/>
      <c r="T118" s="224">
        <v>0.124</v>
      </c>
      <c r="U118" s="223">
        <f>ROUND(E118*T118,2)</f>
        <v>1.86</v>
      </c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153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14">
        <v>96</v>
      </c>
      <c r="B119" s="220" t="s">
        <v>341</v>
      </c>
      <c r="C119" s="263" t="s">
        <v>342</v>
      </c>
      <c r="D119" s="222" t="s">
        <v>325</v>
      </c>
      <c r="E119" s="228">
        <v>4</v>
      </c>
      <c r="F119" s="230">
        <f>H119+J119</f>
        <v>0</v>
      </c>
      <c r="G119" s="230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21</v>
      </c>
      <c r="M119" s="230">
        <f>G119*(1+L119/100)</f>
        <v>0</v>
      </c>
      <c r="N119" s="223">
        <v>0</v>
      </c>
      <c r="O119" s="223">
        <f>ROUND(E119*N119,5)</f>
        <v>0</v>
      </c>
      <c r="P119" s="223">
        <v>1.56E-3</v>
      </c>
      <c r="Q119" s="223">
        <f>ROUND(E119*P119,5)</f>
        <v>6.2399999999999999E-3</v>
      </c>
      <c r="R119" s="223"/>
      <c r="S119" s="223"/>
      <c r="T119" s="224">
        <v>0.217</v>
      </c>
      <c r="U119" s="223">
        <f>ROUND(E119*T119,2)</f>
        <v>0.87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153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14">
        <v>97</v>
      </c>
      <c r="B120" s="220" t="s">
        <v>343</v>
      </c>
      <c r="C120" s="263" t="s">
        <v>344</v>
      </c>
      <c r="D120" s="222" t="s">
        <v>148</v>
      </c>
      <c r="E120" s="228">
        <v>3</v>
      </c>
      <c r="F120" s="230">
        <f>H120+J120</f>
        <v>0</v>
      </c>
      <c r="G120" s="230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21</v>
      </c>
      <c r="M120" s="230">
        <f>G120*(1+L120/100)</f>
        <v>0</v>
      </c>
      <c r="N120" s="223">
        <v>0</v>
      </c>
      <c r="O120" s="223">
        <f>ROUND(E120*N120,5)</f>
        <v>0</v>
      </c>
      <c r="P120" s="223">
        <v>2.2499999999999998E-3</v>
      </c>
      <c r="Q120" s="223">
        <f>ROUND(E120*P120,5)</f>
        <v>6.7499999999999999E-3</v>
      </c>
      <c r="R120" s="223"/>
      <c r="S120" s="223"/>
      <c r="T120" s="224">
        <v>0.40699999999999997</v>
      </c>
      <c r="U120" s="223">
        <f>ROUND(E120*T120,2)</f>
        <v>1.22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153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14">
        <v>98</v>
      </c>
      <c r="B121" s="220" t="s">
        <v>345</v>
      </c>
      <c r="C121" s="263" t="s">
        <v>346</v>
      </c>
      <c r="D121" s="222" t="s">
        <v>148</v>
      </c>
      <c r="E121" s="228">
        <v>7</v>
      </c>
      <c r="F121" s="230">
        <f>H121+J121</f>
        <v>0</v>
      </c>
      <c r="G121" s="230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21</v>
      </c>
      <c r="M121" s="230">
        <f>G121*(1+L121/100)</f>
        <v>0</v>
      </c>
      <c r="N121" s="223">
        <v>0</v>
      </c>
      <c r="O121" s="223">
        <f>ROUND(E121*N121,5)</f>
        <v>0</v>
      </c>
      <c r="P121" s="223">
        <v>8.5999999999999998E-4</v>
      </c>
      <c r="Q121" s="223">
        <f>ROUND(E121*P121,5)</f>
        <v>6.0200000000000002E-3</v>
      </c>
      <c r="R121" s="223"/>
      <c r="S121" s="223"/>
      <c r="T121" s="224">
        <v>6.3E-2</v>
      </c>
      <c r="U121" s="223">
        <f>ROUND(E121*T121,2)</f>
        <v>0.44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153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14">
        <v>99</v>
      </c>
      <c r="B122" s="220" t="s">
        <v>347</v>
      </c>
      <c r="C122" s="263" t="s">
        <v>348</v>
      </c>
      <c r="D122" s="222" t="s">
        <v>194</v>
      </c>
      <c r="E122" s="228">
        <v>0.79995000000000005</v>
      </c>
      <c r="F122" s="230">
        <f>H122+J122</f>
        <v>0</v>
      </c>
      <c r="G122" s="230">
        <f>ROUND(E122*F122,2)</f>
        <v>0</v>
      </c>
      <c r="H122" s="231"/>
      <c r="I122" s="230">
        <f>ROUND(E122*H122,2)</f>
        <v>0</v>
      </c>
      <c r="J122" s="231"/>
      <c r="K122" s="230">
        <f>ROUND(E122*J122,2)</f>
        <v>0</v>
      </c>
      <c r="L122" s="230">
        <v>21</v>
      </c>
      <c r="M122" s="230">
        <f>G122*(1+L122/100)</f>
        <v>0</v>
      </c>
      <c r="N122" s="223">
        <v>0</v>
      </c>
      <c r="O122" s="223">
        <f>ROUND(E122*N122,5)</f>
        <v>0</v>
      </c>
      <c r="P122" s="223">
        <v>0</v>
      </c>
      <c r="Q122" s="223">
        <f>ROUND(E122*P122,5)</f>
        <v>0</v>
      </c>
      <c r="R122" s="223"/>
      <c r="S122" s="223"/>
      <c r="T122" s="224">
        <v>3.97</v>
      </c>
      <c r="U122" s="223">
        <f>ROUND(E122*T122,2)</f>
        <v>3.18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153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14">
        <v>100</v>
      </c>
      <c r="B123" s="220" t="s">
        <v>337</v>
      </c>
      <c r="C123" s="263" t="s">
        <v>338</v>
      </c>
      <c r="D123" s="222" t="s">
        <v>325</v>
      </c>
      <c r="E123" s="228">
        <v>3</v>
      </c>
      <c r="F123" s="230">
        <f>H123+J123</f>
        <v>0</v>
      </c>
      <c r="G123" s="230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21</v>
      </c>
      <c r="M123" s="230">
        <f>G123*(1+L123/100)</f>
        <v>0</v>
      </c>
      <c r="N123" s="223">
        <v>0</v>
      </c>
      <c r="O123" s="223">
        <f>ROUND(E123*N123,5)</f>
        <v>0</v>
      </c>
      <c r="P123" s="223">
        <v>6.7000000000000004E-2</v>
      </c>
      <c r="Q123" s="223">
        <f>ROUND(E123*P123,5)</f>
        <v>0.20100000000000001</v>
      </c>
      <c r="R123" s="223"/>
      <c r="S123" s="223"/>
      <c r="T123" s="224">
        <v>0.31</v>
      </c>
      <c r="U123" s="223">
        <f>ROUND(E123*T123,2)</f>
        <v>0.93</v>
      </c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153</v>
      </c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14">
        <v>101</v>
      </c>
      <c r="B124" s="220" t="s">
        <v>349</v>
      </c>
      <c r="C124" s="263" t="s">
        <v>350</v>
      </c>
      <c r="D124" s="222" t="s">
        <v>148</v>
      </c>
      <c r="E124" s="228">
        <v>2</v>
      </c>
      <c r="F124" s="230">
        <f>H124+J124</f>
        <v>0</v>
      </c>
      <c r="G124" s="230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21</v>
      </c>
      <c r="M124" s="230">
        <f>G124*(1+L124/100)</f>
        <v>0</v>
      </c>
      <c r="N124" s="223">
        <v>1.82E-3</v>
      </c>
      <c r="O124" s="223">
        <f>ROUND(E124*N124,5)</f>
        <v>3.64E-3</v>
      </c>
      <c r="P124" s="223">
        <v>0</v>
      </c>
      <c r="Q124" s="223">
        <f>ROUND(E124*P124,5)</f>
        <v>0</v>
      </c>
      <c r="R124" s="223"/>
      <c r="S124" s="223"/>
      <c r="T124" s="224">
        <v>1.262</v>
      </c>
      <c r="U124" s="223">
        <f>ROUND(E124*T124,2)</f>
        <v>2.52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153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x14ac:dyDescent="0.25">
      <c r="A125" s="215" t="s">
        <v>140</v>
      </c>
      <c r="B125" s="221" t="s">
        <v>93</v>
      </c>
      <c r="C125" s="264" t="s">
        <v>94</v>
      </c>
      <c r="D125" s="225"/>
      <c r="E125" s="229"/>
      <c r="F125" s="232"/>
      <c r="G125" s="232">
        <f>SUMIF(AE126:AE127,"&lt;&gt;NOR",G126:G127)</f>
        <v>0</v>
      </c>
      <c r="H125" s="232"/>
      <c r="I125" s="232">
        <f>SUM(I126:I127)</f>
        <v>0</v>
      </c>
      <c r="J125" s="232"/>
      <c r="K125" s="232">
        <f>SUM(K126:K127)</f>
        <v>0</v>
      </c>
      <c r="L125" s="232"/>
      <c r="M125" s="232">
        <f>SUM(M126:M127)</f>
        <v>0</v>
      </c>
      <c r="N125" s="226"/>
      <c r="O125" s="226">
        <f>SUM(O126:O127)</f>
        <v>0.1404</v>
      </c>
      <c r="P125" s="226"/>
      <c r="Q125" s="226">
        <f>SUM(Q126:Q127)</f>
        <v>0</v>
      </c>
      <c r="R125" s="226"/>
      <c r="S125" s="226"/>
      <c r="T125" s="227"/>
      <c r="U125" s="226">
        <f>SUM(U126:U127)</f>
        <v>11</v>
      </c>
      <c r="AE125" t="s">
        <v>141</v>
      </c>
    </row>
    <row r="126" spans="1:60" ht="20" outlineLevel="1" x14ac:dyDescent="0.25">
      <c r="A126" s="214">
        <v>102</v>
      </c>
      <c r="B126" s="220" t="s">
        <v>351</v>
      </c>
      <c r="C126" s="263" t="s">
        <v>352</v>
      </c>
      <c r="D126" s="222" t="s">
        <v>164</v>
      </c>
      <c r="E126" s="228">
        <v>24</v>
      </c>
      <c r="F126" s="230">
        <f>H126+J126</f>
        <v>0</v>
      </c>
      <c r="G126" s="230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21</v>
      </c>
      <c r="M126" s="230">
        <f>G126*(1+L126/100)</f>
        <v>0</v>
      </c>
      <c r="N126" s="223">
        <v>5.8500000000000002E-3</v>
      </c>
      <c r="O126" s="223">
        <f>ROUND(E126*N126,5)</f>
        <v>0.1404</v>
      </c>
      <c r="P126" s="223">
        <v>0</v>
      </c>
      <c r="Q126" s="223">
        <f>ROUND(E126*P126,5)</f>
        <v>0</v>
      </c>
      <c r="R126" s="223"/>
      <c r="S126" s="223"/>
      <c r="T126" s="224">
        <v>0.42159999999999997</v>
      </c>
      <c r="U126" s="223">
        <f>ROUND(E126*T126,2)</f>
        <v>10.119999999999999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153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5">
      <c r="A127" s="214">
        <v>103</v>
      </c>
      <c r="B127" s="220" t="s">
        <v>353</v>
      </c>
      <c r="C127" s="263" t="s">
        <v>354</v>
      </c>
      <c r="D127" s="222" t="s">
        <v>148</v>
      </c>
      <c r="E127" s="228">
        <v>4</v>
      </c>
      <c r="F127" s="230">
        <f>H127+J127</f>
        <v>0</v>
      </c>
      <c r="G127" s="230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21</v>
      </c>
      <c r="M127" s="230">
        <f>G127*(1+L127/100)</f>
        <v>0</v>
      </c>
      <c r="N127" s="223">
        <v>0</v>
      </c>
      <c r="O127" s="223">
        <f>ROUND(E127*N127,5)</f>
        <v>0</v>
      </c>
      <c r="P127" s="223">
        <v>0</v>
      </c>
      <c r="Q127" s="223">
        <f>ROUND(E127*P127,5)</f>
        <v>0</v>
      </c>
      <c r="R127" s="223"/>
      <c r="S127" s="223"/>
      <c r="T127" s="224">
        <v>0.22</v>
      </c>
      <c r="U127" s="223">
        <f>ROUND(E127*T127,2)</f>
        <v>0.88</v>
      </c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153</v>
      </c>
      <c r="AF127" s="213"/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x14ac:dyDescent="0.25">
      <c r="A128" s="215" t="s">
        <v>140</v>
      </c>
      <c r="B128" s="221" t="s">
        <v>95</v>
      </c>
      <c r="C128" s="264" t="s">
        <v>96</v>
      </c>
      <c r="D128" s="225"/>
      <c r="E128" s="229"/>
      <c r="F128" s="232"/>
      <c r="G128" s="232">
        <f>SUMIF(AE129:AE140,"&lt;&gt;NOR",G129:G140)</f>
        <v>0</v>
      </c>
      <c r="H128" s="232"/>
      <c r="I128" s="232">
        <f>SUM(I129:I140)</f>
        <v>0</v>
      </c>
      <c r="J128" s="232"/>
      <c r="K128" s="232">
        <f>SUM(K129:K140)</f>
        <v>0</v>
      </c>
      <c r="L128" s="232"/>
      <c r="M128" s="232">
        <f>SUM(M129:M140)</f>
        <v>0</v>
      </c>
      <c r="N128" s="226"/>
      <c r="O128" s="226">
        <f>SUM(O129:O140)</f>
        <v>0.27512999999999999</v>
      </c>
      <c r="P128" s="226"/>
      <c r="Q128" s="226">
        <f>SUM(Q129:Q140)</f>
        <v>4.9399999999999999E-2</v>
      </c>
      <c r="R128" s="226"/>
      <c r="S128" s="226"/>
      <c r="T128" s="227"/>
      <c r="U128" s="226">
        <f>SUM(U129:U140)</f>
        <v>13.829999999999998</v>
      </c>
      <c r="AE128" t="s">
        <v>141</v>
      </c>
    </row>
    <row r="129" spans="1:60" ht="20" outlineLevel="1" x14ac:dyDescent="0.25">
      <c r="A129" s="214">
        <v>104</v>
      </c>
      <c r="B129" s="220" t="s">
        <v>355</v>
      </c>
      <c r="C129" s="263" t="s">
        <v>356</v>
      </c>
      <c r="D129" s="222" t="s">
        <v>148</v>
      </c>
      <c r="E129" s="228">
        <v>4</v>
      </c>
      <c r="F129" s="230">
        <f>H129+J129</f>
        <v>0</v>
      </c>
      <c r="G129" s="230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21</v>
      </c>
      <c r="M129" s="230">
        <f>G129*(1+L129/100)</f>
        <v>0</v>
      </c>
      <c r="N129" s="223">
        <v>5.0000000000000002E-5</v>
      </c>
      <c r="O129" s="223">
        <f>ROUND(E129*N129,5)</f>
        <v>2.0000000000000001E-4</v>
      </c>
      <c r="P129" s="223">
        <v>1.235E-2</v>
      </c>
      <c r="Q129" s="223">
        <f>ROUND(E129*P129,5)</f>
        <v>4.9399999999999999E-2</v>
      </c>
      <c r="R129" s="223"/>
      <c r="S129" s="223"/>
      <c r="T129" s="224">
        <v>0.23699999999999999</v>
      </c>
      <c r="U129" s="223">
        <f>ROUND(E129*T129,2)</f>
        <v>0.95</v>
      </c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153</v>
      </c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14">
        <v>105</v>
      </c>
      <c r="B130" s="220" t="s">
        <v>357</v>
      </c>
      <c r="C130" s="263" t="s">
        <v>358</v>
      </c>
      <c r="D130" s="222" t="s">
        <v>144</v>
      </c>
      <c r="E130" s="228">
        <v>4.5</v>
      </c>
      <c r="F130" s="230">
        <f>H130+J130</f>
        <v>0</v>
      </c>
      <c r="G130" s="230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23">
        <v>0</v>
      </c>
      <c r="O130" s="223">
        <f>ROUND(E130*N130,5)</f>
        <v>0</v>
      </c>
      <c r="P130" s="223">
        <v>0</v>
      </c>
      <c r="Q130" s="223">
        <f>ROUND(E130*P130,5)</f>
        <v>0</v>
      </c>
      <c r="R130" s="223"/>
      <c r="S130" s="223"/>
      <c r="T130" s="224">
        <v>5.1999999999999998E-2</v>
      </c>
      <c r="U130" s="223">
        <f>ROUND(E130*T130,2)</f>
        <v>0.23</v>
      </c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153</v>
      </c>
      <c r="AF130" s="213"/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5">
      <c r="A131" s="214">
        <v>106</v>
      </c>
      <c r="B131" s="220" t="s">
        <v>359</v>
      </c>
      <c r="C131" s="263" t="s">
        <v>360</v>
      </c>
      <c r="D131" s="222" t="s">
        <v>144</v>
      </c>
      <c r="E131" s="228">
        <v>4.5</v>
      </c>
      <c r="F131" s="230">
        <f>H131+J131</f>
        <v>0</v>
      </c>
      <c r="G131" s="230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21</v>
      </c>
      <c r="M131" s="230">
        <f>G131*(1+L131/100)</f>
        <v>0</v>
      </c>
      <c r="N131" s="223">
        <v>0</v>
      </c>
      <c r="O131" s="223">
        <f>ROUND(E131*N131,5)</f>
        <v>0</v>
      </c>
      <c r="P131" s="223">
        <v>0</v>
      </c>
      <c r="Q131" s="223">
        <f>ROUND(E131*P131,5)</f>
        <v>0</v>
      </c>
      <c r="R131" s="223"/>
      <c r="S131" s="223"/>
      <c r="T131" s="224">
        <v>3.1E-2</v>
      </c>
      <c r="U131" s="223">
        <f>ROUND(E131*T131,2)</f>
        <v>0.14000000000000001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153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14">
        <v>107</v>
      </c>
      <c r="B132" s="220" t="s">
        <v>361</v>
      </c>
      <c r="C132" s="263" t="s">
        <v>362</v>
      </c>
      <c r="D132" s="222" t="s">
        <v>148</v>
      </c>
      <c r="E132" s="228">
        <v>9</v>
      </c>
      <c r="F132" s="230">
        <f>H132+J132</f>
        <v>0</v>
      </c>
      <c r="G132" s="230">
        <f>ROUND(E132*F132,2)</f>
        <v>0</v>
      </c>
      <c r="H132" s="231"/>
      <c r="I132" s="230">
        <f>ROUND(E132*H132,2)</f>
        <v>0</v>
      </c>
      <c r="J132" s="231"/>
      <c r="K132" s="230">
        <f>ROUND(E132*J132,2)</f>
        <v>0</v>
      </c>
      <c r="L132" s="230">
        <v>21</v>
      </c>
      <c r="M132" s="230">
        <f>G132*(1+L132/100)</f>
        <v>0</v>
      </c>
      <c r="N132" s="223">
        <v>0</v>
      </c>
      <c r="O132" s="223">
        <f>ROUND(E132*N132,5)</f>
        <v>0</v>
      </c>
      <c r="P132" s="223">
        <v>0</v>
      </c>
      <c r="Q132" s="223">
        <f>ROUND(E132*P132,5)</f>
        <v>0</v>
      </c>
      <c r="R132" s="223"/>
      <c r="S132" s="223"/>
      <c r="T132" s="224">
        <v>6.2E-2</v>
      </c>
      <c r="U132" s="223">
        <f>ROUND(E132*T132,2)</f>
        <v>0.56000000000000005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153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14">
        <v>108</v>
      </c>
      <c r="B133" s="220" t="s">
        <v>363</v>
      </c>
      <c r="C133" s="263" t="s">
        <v>364</v>
      </c>
      <c r="D133" s="222" t="s">
        <v>148</v>
      </c>
      <c r="E133" s="228">
        <v>9</v>
      </c>
      <c r="F133" s="230">
        <f>H133+J133</f>
        <v>0</v>
      </c>
      <c r="G133" s="230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21</v>
      </c>
      <c r="M133" s="230">
        <f>G133*(1+L133/100)</f>
        <v>0</v>
      </c>
      <c r="N133" s="223">
        <v>2.2000000000000001E-4</v>
      </c>
      <c r="O133" s="223">
        <f>ROUND(E133*N133,5)</f>
        <v>1.98E-3</v>
      </c>
      <c r="P133" s="223">
        <v>0</v>
      </c>
      <c r="Q133" s="223">
        <f>ROUND(E133*P133,5)</f>
        <v>0</v>
      </c>
      <c r="R133" s="223"/>
      <c r="S133" s="223"/>
      <c r="T133" s="224">
        <v>0.17499999999999999</v>
      </c>
      <c r="U133" s="223">
        <f>ROUND(E133*T133,2)</f>
        <v>1.58</v>
      </c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153</v>
      </c>
      <c r="AF133" s="213"/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5">
      <c r="A134" s="214">
        <v>109</v>
      </c>
      <c r="B134" s="220" t="s">
        <v>365</v>
      </c>
      <c r="C134" s="263" t="s">
        <v>366</v>
      </c>
      <c r="D134" s="222" t="s">
        <v>148</v>
      </c>
      <c r="E134" s="228">
        <v>1</v>
      </c>
      <c r="F134" s="230">
        <f>H134+J134</f>
        <v>0</v>
      </c>
      <c r="G134" s="230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21</v>
      </c>
      <c r="M134" s="230">
        <f>G134*(1+L134/100)</f>
        <v>0</v>
      </c>
      <c r="N134" s="223">
        <v>0</v>
      </c>
      <c r="O134" s="223">
        <f>ROUND(E134*N134,5)</f>
        <v>0</v>
      </c>
      <c r="P134" s="223">
        <v>0</v>
      </c>
      <c r="Q134" s="223">
        <f>ROUND(E134*P134,5)</f>
        <v>0</v>
      </c>
      <c r="R134" s="223"/>
      <c r="S134" s="223"/>
      <c r="T134" s="224">
        <v>0.61699999999999999</v>
      </c>
      <c r="U134" s="223">
        <f>ROUND(E134*T134,2)</f>
        <v>0.62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153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0" outlineLevel="1" x14ac:dyDescent="0.25">
      <c r="A135" s="214">
        <v>110</v>
      </c>
      <c r="B135" s="220" t="s">
        <v>367</v>
      </c>
      <c r="C135" s="263" t="s">
        <v>368</v>
      </c>
      <c r="D135" s="222" t="s">
        <v>148</v>
      </c>
      <c r="E135" s="228">
        <v>2</v>
      </c>
      <c r="F135" s="230">
        <f>H135+J135</f>
        <v>0</v>
      </c>
      <c r="G135" s="230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21</v>
      </c>
      <c r="M135" s="230">
        <f>G135*(1+L135/100)</f>
        <v>0</v>
      </c>
      <c r="N135" s="223">
        <v>2.426E-2</v>
      </c>
      <c r="O135" s="223">
        <f>ROUND(E135*N135,5)</f>
        <v>4.8520000000000001E-2</v>
      </c>
      <c r="P135" s="223">
        <v>0</v>
      </c>
      <c r="Q135" s="223">
        <f>ROUND(E135*P135,5)</f>
        <v>0</v>
      </c>
      <c r="R135" s="223"/>
      <c r="S135" s="223"/>
      <c r="T135" s="224">
        <v>0.94499999999999995</v>
      </c>
      <c r="U135" s="223">
        <f>ROUND(E135*T135,2)</f>
        <v>1.89</v>
      </c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153</v>
      </c>
      <c r="AF135" s="213"/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0" outlineLevel="1" x14ac:dyDescent="0.25">
      <c r="A136" s="214">
        <v>111</v>
      </c>
      <c r="B136" s="220" t="s">
        <v>369</v>
      </c>
      <c r="C136" s="263" t="s">
        <v>370</v>
      </c>
      <c r="D136" s="222" t="s">
        <v>148</v>
      </c>
      <c r="E136" s="228">
        <v>5</v>
      </c>
      <c r="F136" s="230">
        <f>H136+J136</f>
        <v>0</v>
      </c>
      <c r="G136" s="230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21</v>
      </c>
      <c r="M136" s="230">
        <f>G136*(1+L136/100)</f>
        <v>0</v>
      </c>
      <c r="N136" s="223">
        <v>3.0329999999999999E-2</v>
      </c>
      <c r="O136" s="223">
        <f>ROUND(E136*N136,5)</f>
        <v>0.15165000000000001</v>
      </c>
      <c r="P136" s="223">
        <v>0</v>
      </c>
      <c r="Q136" s="223">
        <f>ROUND(E136*P136,5)</f>
        <v>0</v>
      </c>
      <c r="R136" s="223"/>
      <c r="S136" s="223"/>
      <c r="T136" s="224">
        <v>0.95299999999999996</v>
      </c>
      <c r="U136" s="223">
        <f>ROUND(E136*T136,2)</f>
        <v>4.7699999999999996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153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0" outlineLevel="1" x14ac:dyDescent="0.25">
      <c r="A137" s="214">
        <v>112</v>
      </c>
      <c r="B137" s="220" t="s">
        <v>371</v>
      </c>
      <c r="C137" s="263" t="s">
        <v>372</v>
      </c>
      <c r="D137" s="222" t="s">
        <v>148</v>
      </c>
      <c r="E137" s="228">
        <v>2</v>
      </c>
      <c r="F137" s="230">
        <f>H137+J137</f>
        <v>0</v>
      </c>
      <c r="G137" s="230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21</v>
      </c>
      <c r="M137" s="230">
        <f>G137*(1+L137/100)</f>
        <v>0</v>
      </c>
      <c r="N137" s="223">
        <v>3.6389999999999999E-2</v>
      </c>
      <c r="O137" s="223">
        <f>ROUND(E137*N137,5)</f>
        <v>7.2779999999999997E-2</v>
      </c>
      <c r="P137" s="223">
        <v>0</v>
      </c>
      <c r="Q137" s="223">
        <f>ROUND(E137*P137,5)</f>
        <v>0</v>
      </c>
      <c r="R137" s="223"/>
      <c r="S137" s="223"/>
      <c r="T137" s="224">
        <v>1</v>
      </c>
      <c r="U137" s="223">
        <f>ROUND(E137*T137,2)</f>
        <v>2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153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14">
        <v>113</v>
      </c>
      <c r="B138" s="220" t="s">
        <v>373</v>
      </c>
      <c r="C138" s="263" t="s">
        <v>374</v>
      </c>
      <c r="D138" s="222" t="s">
        <v>194</v>
      </c>
      <c r="E138" s="228">
        <v>4.9399999999999999E-2</v>
      </c>
      <c r="F138" s="230">
        <f>H138+J138</f>
        <v>0</v>
      </c>
      <c r="G138" s="230">
        <f>ROUND(E138*F138,2)</f>
        <v>0</v>
      </c>
      <c r="H138" s="231"/>
      <c r="I138" s="230">
        <f>ROUND(E138*H138,2)</f>
        <v>0</v>
      </c>
      <c r="J138" s="231"/>
      <c r="K138" s="230">
        <f>ROUND(E138*J138,2)</f>
        <v>0</v>
      </c>
      <c r="L138" s="230">
        <v>21</v>
      </c>
      <c r="M138" s="230">
        <f>G138*(1+L138/100)</f>
        <v>0</v>
      </c>
      <c r="N138" s="223">
        <v>0</v>
      </c>
      <c r="O138" s="223">
        <f>ROUND(E138*N138,5)</f>
        <v>0</v>
      </c>
      <c r="P138" s="223">
        <v>0</v>
      </c>
      <c r="Q138" s="223">
        <f>ROUND(E138*P138,5)</f>
        <v>0</v>
      </c>
      <c r="R138" s="223"/>
      <c r="S138" s="223"/>
      <c r="T138" s="224">
        <v>3.7349999999999999</v>
      </c>
      <c r="U138" s="223">
        <f>ROUND(E138*T138,2)</f>
        <v>0.18</v>
      </c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153</v>
      </c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14">
        <v>114</v>
      </c>
      <c r="B139" s="220" t="s">
        <v>375</v>
      </c>
      <c r="C139" s="263" t="s">
        <v>376</v>
      </c>
      <c r="D139" s="222" t="s">
        <v>194</v>
      </c>
      <c r="E139" s="228">
        <v>0.27512999999999999</v>
      </c>
      <c r="F139" s="230">
        <f>H139+J139</f>
        <v>0</v>
      </c>
      <c r="G139" s="230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21</v>
      </c>
      <c r="M139" s="230">
        <f>G139*(1+L139/100)</f>
        <v>0</v>
      </c>
      <c r="N139" s="223">
        <v>0</v>
      </c>
      <c r="O139" s="223">
        <f>ROUND(E139*N139,5)</f>
        <v>0</v>
      </c>
      <c r="P139" s="223">
        <v>0</v>
      </c>
      <c r="Q139" s="223">
        <f>ROUND(E139*P139,5)</f>
        <v>0</v>
      </c>
      <c r="R139" s="223"/>
      <c r="S139" s="223"/>
      <c r="T139" s="224">
        <v>2.71</v>
      </c>
      <c r="U139" s="223">
        <f>ROUND(E139*T139,2)</f>
        <v>0.75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153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14">
        <v>115</v>
      </c>
      <c r="B140" s="220" t="s">
        <v>377</v>
      </c>
      <c r="C140" s="263" t="s">
        <v>378</v>
      </c>
      <c r="D140" s="222" t="s">
        <v>194</v>
      </c>
      <c r="E140" s="228">
        <v>4.9399999999999999E-2</v>
      </c>
      <c r="F140" s="230">
        <f>H140+J140</f>
        <v>0</v>
      </c>
      <c r="G140" s="230">
        <f>ROUND(E140*F140,2)</f>
        <v>0</v>
      </c>
      <c r="H140" s="231"/>
      <c r="I140" s="230">
        <f>ROUND(E140*H140,2)</f>
        <v>0</v>
      </c>
      <c r="J140" s="231"/>
      <c r="K140" s="230">
        <f>ROUND(E140*J140,2)</f>
        <v>0</v>
      </c>
      <c r="L140" s="230">
        <v>21</v>
      </c>
      <c r="M140" s="230">
        <f>G140*(1+L140/100)</f>
        <v>0</v>
      </c>
      <c r="N140" s="223">
        <v>0</v>
      </c>
      <c r="O140" s="223">
        <f>ROUND(E140*N140,5)</f>
        <v>0</v>
      </c>
      <c r="P140" s="223">
        <v>0</v>
      </c>
      <c r="Q140" s="223">
        <f>ROUND(E140*P140,5)</f>
        <v>0</v>
      </c>
      <c r="R140" s="223"/>
      <c r="S140" s="223"/>
      <c r="T140" s="224">
        <v>3.169</v>
      </c>
      <c r="U140" s="223">
        <f>ROUND(E140*T140,2)</f>
        <v>0.16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153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x14ac:dyDescent="0.25">
      <c r="A141" s="215" t="s">
        <v>140</v>
      </c>
      <c r="B141" s="221" t="s">
        <v>97</v>
      </c>
      <c r="C141" s="264" t="s">
        <v>98</v>
      </c>
      <c r="D141" s="225"/>
      <c r="E141" s="229"/>
      <c r="F141" s="232"/>
      <c r="G141" s="232">
        <f>SUMIF(AE142:AE142,"&lt;&gt;NOR",G142:G142)</f>
        <v>0</v>
      </c>
      <c r="H141" s="232"/>
      <c r="I141" s="232">
        <f>SUM(I142:I142)</f>
        <v>0</v>
      </c>
      <c r="J141" s="232"/>
      <c r="K141" s="232">
        <f>SUM(K142:K142)</f>
        <v>0</v>
      </c>
      <c r="L141" s="232"/>
      <c r="M141" s="232">
        <f>SUM(M142:M142)</f>
        <v>0</v>
      </c>
      <c r="N141" s="226"/>
      <c r="O141" s="226">
        <f>SUM(O142:O142)</f>
        <v>0</v>
      </c>
      <c r="P141" s="226"/>
      <c r="Q141" s="226">
        <f>SUM(Q142:Q142)</f>
        <v>1.1439999999999999</v>
      </c>
      <c r="R141" s="226"/>
      <c r="S141" s="226"/>
      <c r="T141" s="227"/>
      <c r="U141" s="226">
        <f>SUM(U142:U142)</f>
        <v>12.81</v>
      </c>
      <c r="AE141" t="s">
        <v>141</v>
      </c>
    </row>
    <row r="142" spans="1:60" outlineLevel="1" x14ac:dyDescent="0.25">
      <c r="A142" s="214">
        <v>116</v>
      </c>
      <c r="B142" s="220" t="s">
        <v>379</v>
      </c>
      <c r="C142" s="263" t="s">
        <v>380</v>
      </c>
      <c r="D142" s="222" t="s">
        <v>144</v>
      </c>
      <c r="E142" s="228">
        <v>65</v>
      </c>
      <c r="F142" s="230">
        <f>H142+J142</f>
        <v>0</v>
      </c>
      <c r="G142" s="230">
        <f>ROUND(E142*F142,2)</f>
        <v>0</v>
      </c>
      <c r="H142" s="231"/>
      <c r="I142" s="230">
        <f>ROUND(E142*H142,2)</f>
        <v>0</v>
      </c>
      <c r="J142" s="231"/>
      <c r="K142" s="230">
        <f>ROUND(E142*J142,2)</f>
        <v>0</v>
      </c>
      <c r="L142" s="230">
        <v>21</v>
      </c>
      <c r="M142" s="230">
        <f>G142*(1+L142/100)</f>
        <v>0</v>
      </c>
      <c r="N142" s="223">
        <v>0</v>
      </c>
      <c r="O142" s="223">
        <f>ROUND(E142*N142,5)</f>
        <v>0</v>
      </c>
      <c r="P142" s="223">
        <v>1.7600000000000001E-2</v>
      </c>
      <c r="Q142" s="223">
        <f>ROUND(E142*P142,5)</f>
        <v>1.1439999999999999</v>
      </c>
      <c r="R142" s="223"/>
      <c r="S142" s="223"/>
      <c r="T142" s="224">
        <v>0.19700999999999999</v>
      </c>
      <c r="U142" s="223">
        <f>ROUND(E142*T142,2)</f>
        <v>12.81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145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x14ac:dyDescent="0.25">
      <c r="A143" s="215" t="s">
        <v>140</v>
      </c>
      <c r="B143" s="221" t="s">
        <v>99</v>
      </c>
      <c r="C143" s="264" t="s">
        <v>100</v>
      </c>
      <c r="D143" s="225"/>
      <c r="E143" s="229"/>
      <c r="F143" s="232"/>
      <c r="G143" s="232">
        <f>SUMIF(AE144:AE147,"&lt;&gt;NOR",G144:G147)</f>
        <v>0</v>
      </c>
      <c r="H143" s="232"/>
      <c r="I143" s="232">
        <f>SUM(I144:I147)</f>
        <v>0</v>
      </c>
      <c r="J143" s="232"/>
      <c r="K143" s="232">
        <f>SUM(K144:K147)</f>
        <v>0</v>
      </c>
      <c r="L143" s="232"/>
      <c r="M143" s="232">
        <f>SUM(M144:M147)</f>
        <v>0</v>
      </c>
      <c r="N143" s="226"/>
      <c r="O143" s="226">
        <f>SUM(O144:O147)</f>
        <v>5.0160000000000003E-2</v>
      </c>
      <c r="P143" s="226"/>
      <c r="Q143" s="226">
        <f>SUM(Q144:Q147)</f>
        <v>0.39300000000000002</v>
      </c>
      <c r="R143" s="226"/>
      <c r="S143" s="226"/>
      <c r="T143" s="227"/>
      <c r="U143" s="226">
        <f>SUM(U144:U147)</f>
        <v>15.52</v>
      </c>
      <c r="AE143" t="s">
        <v>141</v>
      </c>
    </row>
    <row r="144" spans="1:60" outlineLevel="1" x14ac:dyDescent="0.25">
      <c r="A144" s="214">
        <v>117</v>
      </c>
      <c r="B144" s="220" t="s">
        <v>381</v>
      </c>
      <c r="C144" s="263" t="s">
        <v>382</v>
      </c>
      <c r="D144" s="222" t="s">
        <v>148</v>
      </c>
      <c r="E144" s="228">
        <v>3</v>
      </c>
      <c r="F144" s="230">
        <f>H144+J144</f>
        <v>0</v>
      </c>
      <c r="G144" s="230">
        <f>ROUND(E144*F144,2)</f>
        <v>0</v>
      </c>
      <c r="H144" s="231"/>
      <c r="I144" s="230">
        <f>ROUND(E144*H144,2)</f>
        <v>0</v>
      </c>
      <c r="J144" s="231"/>
      <c r="K144" s="230">
        <f>ROUND(E144*J144,2)</f>
        <v>0</v>
      </c>
      <c r="L144" s="230">
        <v>21</v>
      </c>
      <c r="M144" s="230">
        <f>G144*(1+L144/100)</f>
        <v>0</v>
      </c>
      <c r="N144" s="223">
        <v>0</v>
      </c>
      <c r="O144" s="223">
        <f>ROUND(E144*N144,5)</f>
        <v>0</v>
      </c>
      <c r="P144" s="223">
        <v>0.13100000000000001</v>
      </c>
      <c r="Q144" s="223">
        <f>ROUND(E144*P144,5)</f>
        <v>0.39300000000000002</v>
      </c>
      <c r="R144" s="223"/>
      <c r="S144" s="223"/>
      <c r="T144" s="224">
        <v>0.76800000000000002</v>
      </c>
      <c r="U144" s="223">
        <f>ROUND(E144*T144,2)</f>
        <v>2.2999999999999998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153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5">
      <c r="A145" s="214">
        <v>118</v>
      </c>
      <c r="B145" s="220" t="s">
        <v>383</v>
      </c>
      <c r="C145" s="263" t="s">
        <v>384</v>
      </c>
      <c r="D145" s="222" t="s">
        <v>164</v>
      </c>
      <c r="E145" s="228">
        <v>8</v>
      </c>
      <c r="F145" s="230">
        <f>H145+J145</f>
        <v>0</v>
      </c>
      <c r="G145" s="230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21</v>
      </c>
      <c r="M145" s="230">
        <f>G145*(1+L145/100)</f>
        <v>0</v>
      </c>
      <c r="N145" s="223">
        <v>2.0000000000000002E-5</v>
      </c>
      <c r="O145" s="223">
        <f>ROUND(E145*N145,5)</f>
        <v>1.6000000000000001E-4</v>
      </c>
      <c r="P145" s="223">
        <v>0</v>
      </c>
      <c r="Q145" s="223">
        <f>ROUND(E145*P145,5)</f>
        <v>0</v>
      </c>
      <c r="R145" s="223"/>
      <c r="S145" s="223"/>
      <c r="T145" s="224">
        <v>0.75700000000000001</v>
      </c>
      <c r="U145" s="223">
        <f>ROUND(E145*T145,2)</f>
        <v>6.06</v>
      </c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153</v>
      </c>
      <c r="AF145" s="213"/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5">
      <c r="A146" s="214">
        <v>119</v>
      </c>
      <c r="B146" s="220" t="s">
        <v>385</v>
      </c>
      <c r="C146" s="263" t="s">
        <v>386</v>
      </c>
      <c r="D146" s="222" t="s">
        <v>148</v>
      </c>
      <c r="E146" s="228">
        <v>1</v>
      </c>
      <c r="F146" s="230">
        <f>H146+J146</f>
        <v>0</v>
      </c>
      <c r="G146" s="230">
        <f>ROUND(E146*F146,2)</f>
        <v>0</v>
      </c>
      <c r="H146" s="231"/>
      <c r="I146" s="230">
        <f>ROUND(E146*H146,2)</f>
        <v>0</v>
      </c>
      <c r="J146" s="231"/>
      <c r="K146" s="230">
        <f>ROUND(E146*J146,2)</f>
        <v>0</v>
      </c>
      <c r="L146" s="230">
        <v>21</v>
      </c>
      <c r="M146" s="230">
        <f>G146*(1+L146/100)</f>
        <v>0</v>
      </c>
      <c r="N146" s="223">
        <v>2.5000000000000001E-2</v>
      </c>
      <c r="O146" s="223">
        <f>ROUND(E146*N146,5)</f>
        <v>2.5000000000000001E-2</v>
      </c>
      <c r="P146" s="223">
        <v>0</v>
      </c>
      <c r="Q146" s="223">
        <f>ROUND(E146*P146,5)</f>
        <v>0</v>
      </c>
      <c r="R146" s="223"/>
      <c r="S146" s="223"/>
      <c r="T146" s="224">
        <v>3.5105300000000002</v>
      </c>
      <c r="U146" s="223">
        <f>ROUND(E146*T146,2)</f>
        <v>3.51</v>
      </c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145</v>
      </c>
      <c r="AF146" s="213"/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5">
      <c r="A147" s="214">
        <v>120</v>
      </c>
      <c r="B147" s="220" t="s">
        <v>387</v>
      </c>
      <c r="C147" s="263" t="s">
        <v>388</v>
      </c>
      <c r="D147" s="222" t="s">
        <v>148</v>
      </c>
      <c r="E147" s="228">
        <v>1</v>
      </c>
      <c r="F147" s="230">
        <f>H147+J147</f>
        <v>0</v>
      </c>
      <c r="G147" s="230">
        <f>ROUND(E147*F147,2)</f>
        <v>0</v>
      </c>
      <c r="H147" s="231"/>
      <c r="I147" s="230">
        <f>ROUND(E147*H147,2)</f>
        <v>0</v>
      </c>
      <c r="J147" s="231"/>
      <c r="K147" s="230">
        <f>ROUND(E147*J147,2)</f>
        <v>0</v>
      </c>
      <c r="L147" s="230">
        <v>21</v>
      </c>
      <c r="M147" s="230">
        <f>G147*(1+L147/100)</f>
        <v>0</v>
      </c>
      <c r="N147" s="223">
        <v>2.5000000000000001E-2</v>
      </c>
      <c r="O147" s="223">
        <f>ROUND(E147*N147,5)</f>
        <v>2.5000000000000001E-2</v>
      </c>
      <c r="P147" s="223">
        <v>0</v>
      </c>
      <c r="Q147" s="223">
        <f>ROUND(E147*P147,5)</f>
        <v>0</v>
      </c>
      <c r="R147" s="223"/>
      <c r="S147" s="223"/>
      <c r="T147" s="224">
        <v>3.6505299999999998</v>
      </c>
      <c r="U147" s="223">
        <f>ROUND(E147*T147,2)</f>
        <v>3.65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145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5">
      <c r="A148" s="215" t="s">
        <v>140</v>
      </c>
      <c r="B148" s="221" t="s">
        <v>101</v>
      </c>
      <c r="C148" s="264" t="s">
        <v>102</v>
      </c>
      <c r="D148" s="225"/>
      <c r="E148" s="229"/>
      <c r="F148" s="232"/>
      <c r="G148" s="232">
        <f>SUMIF(AE149:AE154,"&lt;&gt;NOR",G149:G154)</f>
        <v>0</v>
      </c>
      <c r="H148" s="232"/>
      <c r="I148" s="232">
        <f>SUM(I149:I154)</f>
        <v>0</v>
      </c>
      <c r="J148" s="232"/>
      <c r="K148" s="232">
        <f>SUM(K149:K154)</f>
        <v>0</v>
      </c>
      <c r="L148" s="232"/>
      <c r="M148" s="232">
        <f>SUM(M149:M154)</f>
        <v>0</v>
      </c>
      <c r="N148" s="226"/>
      <c r="O148" s="226">
        <f>SUM(O149:O154)</f>
        <v>9.0438100000000006</v>
      </c>
      <c r="P148" s="226"/>
      <c r="Q148" s="226">
        <f>SUM(Q149:Q154)</f>
        <v>0</v>
      </c>
      <c r="R148" s="226"/>
      <c r="S148" s="226"/>
      <c r="T148" s="227"/>
      <c r="U148" s="226">
        <f>SUM(U149:U154)</f>
        <v>56.800000000000004</v>
      </c>
      <c r="AE148" t="s">
        <v>141</v>
      </c>
    </row>
    <row r="149" spans="1:60" outlineLevel="1" x14ac:dyDescent="0.25">
      <c r="A149" s="214">
        <v>121</v>
      </c>
      <c r="B149" s="220" t="s">
        <v>389</v>
      </c>
      <c r="C149" s="263" t="s">
        <v>390</v>
      </c>
      <c r="D149" s="222" t="s">
        <v>144</v>
      </c>
      <c r="E149" s="228">
        <v>19</v>
      </c>
      <c r="F149" s="230">
        <f>H149+J149</f>
        <v>0</v>
      </c>
      <c r="G149" s="230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21</v>
      </c>
      <c r="M149" s="230">
        <f>G149*(1+L149/100)</f>
        <v>0</v>
      </c>
      <c r="N149" s="223">
        <v>0</v>
      </c>
      <c r="O149" s="223">
        <f>ROUND(E149*N149,5)</f>
        <v>0</v>
      </c>
      <c r="P149" s="223">
        <v>0</v>
      </c>
      <c r="Q149" s="223">
        <f>ROUND(E149*P149,5)</f>
        <v>0</v>
      </c>
      <c r="R149" s="223"/>
      <c r="S149" s="223"/>
      <c r="T149" s="224">
        <v>1.6E-2</v>
      </c>
      <c r="U149" s="223">
        <f>ROUND(E149*T149,2)</f>
        <v>0.3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153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5">
      <c r="A150" s="214">
        <v>122</v>
      </c>
      <c r="B150" s="220" t="s">
        <v>391</v>
      </c>
      <c r="C150" s="263" t="s">
        <v>392</v>
      </c>
      <c r="D150" s="222" t="s">
        <v>144</v>
      </c>
      <c r="E150" s="228">
        <v>19</v>
      </c>
      <c r="F150" s="230">
        <f>H150+J150</f>
        <v>0</v>
      </c>
      <c r="G150" s="230">
        <f>ROUND(E150*F150,2)</f>
        <v>0</v>
      </c>
      <c r="H150" s="231"/>
      <c r="I150" s="230">
        <f>ROUND(E150*H150,2)</f>
        <v>0</v>
      </c>
      <c r="J150" s="231"/>
      <c r="K150" s="230">
        <f>ROUND(E150*J150,2)</f>
        <v>0</v>
      </c>
      <c r="L150" s="230">
        <v>21</v>
      </c>
      <c r="M150" s="230">
        <f>G150*(1+L150/100)</f>
        <v>0</v>
      </c>
      <c r="N150" s="223">
        <v>2.1000000000000001E-4</v>
      </c>
      <c r="O150" s="223">
        <f>ROUND(E150*N150,5)</f>
        <v>3.9899999999999996E-3</v>
      </c>
      <c r="P150" s="223">
        <v>0</v>
      </c>
      <c r="Q150" s="223">
        <f>ROUND(E150*P150,5)</f>
        <v>0</v>
      </c>
      <c r="R150" s="223"/>
      <c r="S150" s="223"/>
      <c r="T150" s="224">
        <v>0.05</v>
      </c>
      <c r="U150" s="223">
        <f>ROUND(E150*T150,2)</f>
        <v>0.95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153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14">
        <v>123</v>
      </c>
      <c r="B151" s="220" t="s">
        <v>393</v>
      </c>
      <c r="C151" s="263" t="s">
        <v>394</v>
      </c>
      <c r="D151" s="222" t="s">
        <v>144</v>
      </c>
      <c r="E151" s="228">
        <v>19</v>
      </c>
      <c r="F151" s="230">
        <f>H151+J151</f>
        <v>0</v>
      </c>
      <c r="G151" s="230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21</v>
      </c>
      <c r="M151" s="230">
        <f>G151*(1+L151/100)</f>
        <v>0</v>
      </c>
      <c r="N151" s="223">
        <v>0</v>
      </c>
      <c r="O151" s="223">
        <f>ROUND(E151*N151,5)</f>
        <v>0</v>
      </c>
      <c r="P151" s="223">
        <v>0</v>
      </c>
      <c r="Q151" s="223">
        <f>ROUND(E151*P151,5)</f>
        <v>0</v>
      </c>
      <c r="R151" s="223"/>
      <c r="S151" s="223"/>
      <c r="T151" s="224">
        <v>0.97799999999999998</v>
      </c>
      <c r="U151" s="223">
        <f>ROUND(E151*T151,2)</f>
        <v>18.579999999999998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153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14">
        <v>124</v>
      </c>
      <c r="B152" s="220" t="s">
        <v>395</v>
      </c>
      <c r="C152" s="263" t="s">
        <v>396</v>
      </c>
      <c r="D152" s="222" t="s">
        <v>144</v>
      </c>
      <c r="E152" s="228">
        <v>19</v>
      </c>
      <c r="F152" s="230">
        <f>H152+J152</f>
        <v>0</v>
      </c>
      <c r="G152" s="230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21</v>
      </c>
      <c r="M152" s="230">
        <f>G152*(1+L152/100)</f>
        <v>0</v>
      </c>
      <c r="N152" s="223">
        <v>0.27378000000000002</v>
      </c>
      <c r="O152" s="223">
        <f>ROUND(E152*N152,5)</f>
        <v>5.2018199999999997</v>
      </c>
      <c r="P152" s="223">
        <v>0</v>
      </c>
      <c r="Q152" s="223">
        <f>ROUND(E152*P152,5)</f>
        <v>0</v>
      </c>
      <c r="R152" s="223"/>
      <c r="S152" s="223"/>
      <c r="T152" s="224">
        <v>1.67849</v>
      </c>
      <c r="U152" s="223">
        <f>ROUND(E152*T152,2)</f>
        <v>31.89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145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5">
      <c r="A153" s="214">
        <v>125</v>
      </c>
      <c r="B153" s="220" t="s">
        <v>397</v>
      </c>
      <c r="C153" s="263" t="s">
        <v>398</v>
      </c>
      <c r="D153" s="222" t="s">
        <v>191</v>
      </c>
      <c r="E153" s="228">
        <v>1.52</v>
      </c>
      <c r="F153" s="230">
        <f>H153+J153</f>
        <v>0</v>
      </c>
      <c r="G153" s="230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21</v>
      </c>
      <c r="M153" s="230">
        <f>G153*(1+L153/100)</f>
        <v>0</v>
      </c>
      <c r="N153" s="223">
        <v>2.5249999999999999</v>
      </c>
      <c r="O153" s="223">
        <f>ROUND(E153*N153,5)</f>
        <v>3.8380000000000001</v>
      </c>
      <c r="P153" s="223">
        <v>0</v>
      </c>
      <c r="Q153" s="223">
        <f>ROUND(E153*P153,5)</f>
        <v>0</v>
      </c>
      <c r="R153" s="223"/>
      <c r="S153" s="223"/>
      <c r="T153" s="224">
        <v>3.2130000000000001</v>
      </c>
      <c r="U153" s="223">
        <f>ROUND(E153*T153,2)</f>
        <v>4.88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153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5">
      <c r="A154" s="214">
        <v>126</v>
      </c>
      <c r="B154" s="220" t="s">
        <v>399</v>
      </c>
      <c r="C154" s="263" t="s">
        <v>400</v>
      </c>
      <c r="D154" s="222" t="s">
        <v>194</v>
      </c>
      <c r="E154" s="228">
        <v>0.15640000000000001</v>
      </c>
      <c r="F154" s="230">
        <f>H154+J154</f>
        <v>0</v>
      </c>
      <c r="G154" s="230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21</v>
      </c>
      <c r="M154" s="230">
        <f>G154*(1+L154/100)</f>
        <v>0</v>
      </c>
      <c r="N154" s="223">
        <v>0</v>
      </c>
      <c r="O154" s="223">
        <f>ROUND(E154*N154,5)</f>
        <v>0</v>
      </c>
      <c r="P154" s="223">
        <v>0</v>
      </c>
      <c r="Q154" s="223">
        <f>ROUND(E154*P154,5)</f>
        <v>0</v>
      </c>
      <c r="R154" s="223"/>
      <c r="S154" s="223"/>
      <c r="T154" s="224">
        <v>1.2649999999999999</v>
      </c>
      <c r="U154" s="223">
        <f>ROUND(E154*T154,2)</f>
        <v>0.2</v>
      </c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153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5">
      <c r="A155" s="215" t="s">
        <v>140</v>
      </c>
      <c r="B155" s="221" t="s">
        <v>103</v>
      </c>
      <c r="C155" s="264" t="s">
        <v>104</v>
      </c>
      <c r="D155" s="225"/>
      <c r="E155" s="229"/>
      <c r="F155" s="232"/>
      <c r="G155" s="232">
        <f>SUMIF(AE156:AE157,"&lt;&gt;NOR",G156:G157)</f>
        <v>0</v>
      </c>
      <c r="H155" s="232"/>
      <c r="I155" s="232">
        <f>SUM(I156:I157)</f>
        <v>0</v>
      </c>
      <c r="J155" s="232"/>
      <c r="K155" s="232">
        <f>SUM(K156:K157)</f>
        <v>0</v>
      </c>
      <c r="L155" s="232"/>
      <c r="M155" s="232">
        <f>SUM(M156:M157)</f>
        <v>0</v>
      </c>
      <c r="N155" s="226"/>
      <c r="O155" s="226">
        <f>SUM(O156:O157)</f>
        <v>1.1337299999999999</v>
      </c>
      <c r="P155" s="226"/>
      <c r="Q155" s="226">
        <f>SUM(Q156:Q157)</f>
        <v>0.14249999999999999</v>
      </c>
      <c r="R155" s="226"/>
      <c r="S155" s="226"/>
      <c r="T155" s="227"/>
      <c r="U155" s="226">
        <f>SUM(U156:U157)</f>
        <v>160.88999999999999</v>
      </c>
      <c r="AE155" t="s">
        <v>141</v>
      </c>
    </row>
    <row r="156" spans="1:60" outlineLevel="1" x14ac:dyDescent="0.25">
      <c r="A156" s="214">
        <v>127</v>
      </c>
      <c r="B156" s="220" t="s">
        <v>401</v>
      </c>
      <c r="C156" s="263" t="s">
        <v>402</v>
      </c>
      <c r="D156" s="222" t="s">
        <v>144</v>
      </c>
      <c r="E156" s="228">
        <v>142.5</v>
      </c>
      <c r="F156" s="230">
        <f>H156+J156</f>
        <v>0</v>
      </c>
      <c r="G156" s="230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21</v>
      </c>
      <c r="M156" s="230">
        <f>G156*(1+L156/100)</f>
        <v>0</v>
      </c>
      <c r="N156" s="223">
        <v>0</v>
      </c>
      <c r="O156" s="223">
        <f>ROUND(E156*N156,5)</f>
        <v>0</v>
      </c>
      <c r="P156" s="223">
        <v>1E-3</v>
      </c>
      <c r="Q156" s="223">
        <f>ROUND(E156*P156,5)</f>
        <v>0.14249999999999999</v>
      </c>
      <c r="R156" s="223"/>
      <c r="S156" s="223"/>
      <c r="T156" s="224">
        <v>0.255</v>
      </c>
      <c r="U156" s="223">
        <f>ROUND(E156*T156,2)</f>
        <v>36.340000000000003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153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14">
        <v>128</v>
      </c>
      <c r="B157" s="220" t="s">
        <v>403</v>
      </c>
      <c r="C157" s="263" t="s">
        <v>404</v>
      </c>
      <c r="D157" s="222" t="s">
        <v>144</v>
      </c>
      <c r="E157" s="228">
        <v>123.5</v>
      </c>
      <c r="F157" s="230">
        <f>H157+J157</f>
        <v>0</v>
      </c>
      <c r="G157" s="230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21</v>
      </c>
      <c r="M157" s="230">
        <f>G157*(1+L157/100)</f>
        <v>0</v>
      </c>
      <c r="N157" s="223">
        <v>9.1800000000000007E-3</v>
      </c>
      <c r="O157" s="223">
        <f>ROUND(E157*N157,5)</f>
        <v>1.1337299999999999</v>
      </c>
      <c r="P157" s="223">
        <v>0</v>
      </c>
      <c r="Q157" s="223">
        <f>ROUND(E157*P157,5)</f>
        <v>0</v>
      </c>
      <c r="R157" s="223"/>
      <c r="S157" s="223"/>
      <c r="T157" s="224">
        <v>1.0085200000000001</v>
      </c>
      <c r="U157" s="223">
        <f>ROUND(E157*T157,2)</f>
        <v>124.55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145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5">
      <c r="A158" s="215" t="s">
        <v>140</v>
      </c>
      <c r="B158" s="221" t="s">
        <v>105</v>
      </c>
      <c r="C158" s="264" t="s">
        <v>106</v>
      </c>
      <c r="D158" s="225"/>
      <c r="E158" s="229"/>
      <c r="F158" s="232"/>
      <c r="G158" s="232">
        <f>SUMIF(AE159:AE162,"&lt;&gt;NOR",G159:G162)</f>
        <v>0</v>
      </c>
      <c r="H158" s="232"/>
      <c r="I158" s="232">
        <f>SUM(I159:I162)</f>
        <v>0</v>
      </c>
      <c r="J158" s="232"/>
      <c r="K158" s="232">
        <f>SUM(K159:K162)</f>
        <v>0</v>
      </c>
      <c r="L158" s="232"/>
      <c r="M158" s="232">
        <f>SUM(M159:M162)</f>
        <v>0</v>
      </c>
      <c r="N158" s="226"/>
      <c r="O158" s="226">
        <f>SUM(O159:O162)</f>
        <v>4.6620000000000002E-2</v>
      </c>
      <c r="P158" s="226"/>
      <c r="Q158" s="226">
        <f>SUM(Q159:Q162)</f>
        <v>1.1559999999999999</v>
      </c>
      <c r="R158" s="226"/>
      <c r="S158" s="226"/>
      <c r="T158" s="227"/>
      <c r="U158" s="226">
        <f>SUM(U159:U162)</f>
        <v>20.749999999999996</v>
      </c>
      <c r="AE158" t="s">
        <v>141</v>
      </c>
    </row>
    <row r="159" spans="1:60" outlineLevel="1" x14ac:dyDescent="0.25">
      <c r="A159" s="214">
        <v>129</v>
      </c>
      <c r="B159" s="220" t="s">
        <v>405</v>
      </c>
      <c r="C159" s="263" t="s">
        <v>406</v>
      </c>
      <c r="D159" s="222" t="s">
        <v>144</v>
      </c>
      <c r="E159" s="228">
        <v>17</v>
      </c>
      <c r="F159" s="230">
        <f>H159+J159</f>
        <v>0</v>
      </c>
      <c r="G159" s="230">
        <f>ROUND(E159*F159,2)</f>
        <v>0</v>
      </c>
      <c r="H159" s="231"/>
      <c r="I159" s="230">
        <f>ROUND(E159*H159,2)</f>
        <v>0</v>
      </c>
      <c r="J159" s="231"/>
      <c r="K159" s="230">
        <f>ROUND(E159*J159,2)</f>
        <v>0</v>
      </c>
      <c r="L159" s="230">
        <v>21</v>
      </c>
      <c r="M159" s="230">
        <f>G159*(1+L159/100)</f>
        <v>0</v>
      </c>
      <c r="N159" s="223">
        <v>0</v>
      </c>
      <c r="O159" s="223">
        <f>ROUND(E159*N159,5)</f>
        <v>0</v>
      </c>
      <c r="P159" s="223">
        <v>6.8000000000000005E-2</v>
      </c>
      <c r="Q159" s="223">
        <f>ROUND(E159*P159,5)</f>
        <v>1.1559999999999999</v>
      </c>
      <c r="R159" s="223"/>
      <c r="S159" s="223"/>
      <c r="T159" s="224">
        <v>0.66937999999999998</v>
      </c>
      <c r="U159" s="223">
        <f>ROUND(E159*T159,2)</f>
        <v>11.38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145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5">
      <c r="A160" s="214">
        <v>130</v>
      </c>
      <c r="B160" s="220" t="s">
        <v>407</v>
      </c>
      <c r="C160" s="263" t="s">
        <v>408</v>
      </c>
      <c r="D160" s="222" t="s">
        <v>144</v>
      </c>
      <c r="E160" s="228">
        <v>9</v>
      </c>
      <c r="F160" s="230">
        <f>H160+J160</f>
        <v>0</v>
      </c>
      <c r="G160" s="230">
        <f>ROUND(E160*F160,2)</f>
        <v>0</v>
      </c>
      <c r="H160" s="231"/>
      <c r="I160" s="230">
        <f>ROUND(E160*H160,2)</f>
        <v>0</v>
      </c>
      <c r="J160" s="231"/>
      <c r="K160" s="230">
        <f>ROUND(E160*J160,2)</f>
        <v>0</v>
      </c>
      <c r="L160" s="230">
        <v>21</v>
      </c>
      <c r="M160" s="230">
        <f>G160*(1+L160/100)</f>
        <v>0</v>
      </c>
      <c r="N160" s="223">
        <v>2.1000000000000001E-4</v>
      </c>
      <c r="O160" s="223">
        <f>ROUND(E160*N160,5)</f>
        <v>1.89E-3</v>
      </c>
      <c r="P160" s="223">
        <v>0</v>
      </c>
      <c r="Q160" s="223">
        <f>ROUND(E160*P160,5)</f>
        <v>0</v>
      </c>
      <c r="R160" s="223"/>
      <c r="S160" s="223"/>
      <c r="T160" s="224">
        <v>0.05</v>
      </c>
      <c r="U160" s="223">
        <f>ROUND(E160*T160,2)</f>
        <v>0.45</v>
      </c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153</v>
      </c>
      <c r="AF160" s="213"/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5">
      <c r="A161" s="214">
        <v>131</v>
      </c>
      <c r="B161" s="220" t="s">
        <v>409</v>
      </c>
      <c r="C161" s="263" t="s">
        <v>410</v>
      </c>
      <c r="D161" s="222" t="s">
        <v>144</v>
      </c>
      <c r="E161" s="228">
        <v>9</v>
      </c>
      <c r="F161" s="230">
        <f>H161+J161</f>
        <v>0</v>
      </c>
      <c r="G161" s="230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21</v>
      </c>
      <c r="M161" s="230">
        <f>G161*(1+L161/100)</f>
        <v>0</v>
      </c>
      <c r="N161" s="223">
        <v>4.9699999999999996E-3</v>
      </c>
      <c r="O161" s="223">
        <f>ROUND(E161*N161,5)</f>
        <v>4.4729999999999999E-2</v>
      </c>
      <c r="P161" s="223">
        <v>0</v>
      </c>
      <c r="Q161" s="223">
        <f>ROUND(E161*P161,5)</f>
        <v>0</v>
      </c>
      <c r="R161" s="223"/>
      <c r="S161" s="223"/>
      <c r="T161" s="224">
        <v>0.98399999999999999</v>
      </c>
      <c r="U161" s="223">
        <f>ROUND(E161*T161,2)</f>
        <v>8.86</v>
      </c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153</v>
      </c>
      <c r="AF161" s="213"/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14">
        <v>132</v>
      </c>
      <c r="B162" s="220" t="s">
        <v>411</v>
      </c>
      <c r="C162" s="263" t="s">
        <v>412</v>
      </c>
      <c r="D162" s="222" t="s">
        <v>194</v>
      </c>
      <c r="E162" s="228">
        <v>4.6620000000000002E-2</v>
      </c>
      <c r="F162" s="230">
        <f>H162+J162</f>
        <v>0</v>
      </c>
      <c r="G162" s="230">
        <f>ROUND(E162*F162,2)</f>
        <v>0</v>
      </c>
      <c r="H162" s="231"/>
      <c r="I162" s="230">
        <f>ROUND(E162*H162,2)</f>
        <v>0</v>
      </c>
      <c r="J162" s="231"/>
      <c r="K162" s="230">
        <f>ROUND(E162*J162,2)</f>
        <v>0</v>
      </c>
      <c r="L162" s="230">
        <v>21</v>
      </c>
      <c r="M162" s="230">
        <f>G162*(1+L162/100)</f>
        <v>0</v>
      </c>
      <c r="N162" s="223">
        <v>0</v>
      </c>
      <c r="O162" s="223">
        <f>ROUND(E162*N162,5)</f>
        <v>0</v>
      </c>
      <c r="P162" s="223">
        <v>0</v>
      </c>
      <c r="Q162" s="223">
        <f>ROUND(E162*P162,5)</f>
        <v>0</v>
      </c>
      <c r="R162" s="223"/>
      <c r="S162" s="223"/>
      <c r="T162" s="224">
        <v>1.2649999999999999</v>
      </c>
      <c r="U162" s="223">
        <f>ROUND(E162*T162,2)</f>
        <v>0.06</v>
      </c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153</v>
      </c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x14ac:dyDescent="0.25">
      <c r="A163" s="215" t="s">
        <v>140</v>
      </c>
      <c r="B163" s="221" t="s">
        <v>107</v>
      </c>
      <c r="C163" s="264" t="s">
        <v>108</v>
      </c>
      <c r="D163" s="225"/>
      <c r="E163" s="229"/>
      <c r="F163" s="232"/>
      <c r="G163" s="232">
        <f>SUMIF(AE164:AE166,"&lt;&gt;NOR",G164:G166)</f>
        <v>0</v>
      </c>
      <c r="H163" s="232"/>
      <c r="I163" s="232">
        <f>SUM(I164:I166)</f>
        <v>0</v>
      </c>
      <c r="J163" s="232"/>
      <c r="K163" s="232">
        <f>SUM(K164:K166)</f>
        <v>0</v>
      </c>
      <c r="L163" s="232"/>
      <c r="M163" s="232">
        <f>SUM(M164:M166)</f>
        <v>0</v>
      </c>
      <c r="N163" s="226"/>
      <c r="O163" s="226">
        <f>SUM(O164:O166)</f>
        <v>1.15404</v>
      </c>
      <c r="P163" s="226"/>
      <c r="Q163" s="226">
        <f>SUM(Q164:Q166)</f>
        <v>0</v>
      </c>
      <c r="R163" s="226"/>
      <c r="S163" s="226"/>
      <c r="T163" s="227"/>
      <c r="U163" s="226">
        <f>SUM(U164:U166)</f>
        <v>100.11</v>
      </c>
      <c r="AE163" t="s">
        <v>141</v>
      </c>
    </row>
    <row r="164" spans="1:60" outlineLevel="1" x14ac:dyDescent="0.25">
      <c r="A164" s="214">
        <v>133</v>
      </c>
      <c r="B164" s="220" t="s">
        <v>413</v>
      </c>
      <c r="C164" s="263" t="s">
        <v>414</v>
      </c>
      <c r="D164" s="222" t="s">
        <v>144</v>
      </c>
      <c r="E164" s="228">
        <v>708</v>
      </c>
      <c r="F164" s="230">
        <f>H164+J164</f>
        <v>0</v>
      </c>
      <c r="G164" s="230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21</v>
      </c>
      <c r="M164" s="230">
        <f>G164*(1+L164/100)</f>
        <v>0</v>
      </c>
      <c r="N164" s="223">
        <v>0</v>
      </c>
      <c r="O164" s="223">
        <f>ROUND(E164*N164,5)</f>
        <v>0</v>
      </c>
      <c r="P164" s="223">
        <v>0</v>
      </c>
      <c r="Q164" s="223">
        <f>ROUND(E164*P164,5)</f>
        <v>0</v>
      </c>
      <c r="R164" s="223"/>
      <c r="S164" s="223"/>
      <c r="T164" s="224">
        <v>7.0000000000000001E-3</v>
      </c>
      <c r="U164" s="223">
        <f>ROUND(E164*T164,2)</f>
        <v>4.96</v>
      </c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153</v>
      </c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5">
      <c r="A165" s="214">
        <v>134</v>
      </c>
      <c r="B165" s="220" t="s">
        <v>415</v>
      </c>
      <c r="C165" s="263" t="s">
        <v>416</v>
      </c>
      <c r="D165" s="222" t="s">
        <v>417</v>
      </c>
      <c r="E165" s="228">
        <v>708</v>
      </c>
      <c r="F165" s="230">
        <f>H165+J165</f>
        <v>0</v>
      </c>
      <c r="G165" s="230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21</v>
      </c>
      <c r="M165" s="230">
        <f>G165*(1+L165/100)</f>
        <v>0</v>
      </c>
      <c r="N165" s="223">
        <v>1E-3</v>
      </c>
      <c r="O165" s="223">
        <f>ROUND(E165*N165,5)</f>
        <v>0.70799999999999996</v>
      </c>
      <c r="P165" s="223">
        <v>0</v>
      </c>
      <c r="Q165" s="223">
        <f>ROUND(E165*P165,5)</f>
        <v>0</v>
      </c>
      <c r="R165" s="223"/>
      <c r="S165" s="223"/>
      <c r="T165" s="224">
        <v>0</v>
      </c>
      <c r="U165" s="223">
        <f>ROUND(E165*T165,2)</f>
        <v>0</v>
      </c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328</v>
      </c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14">
        <v>135</v>
      </c>
      <c r="B166" s="220" t="s">
        <v>418</v>
      </c>
      <c r="C166" s="263" t="s">
        <v>419</v>
      </c>
      <c r="D166" s="222" t="s">
        <v>144</v>
      </c>
      <c r="E166" s="228">
        <v>708</v>
      </c>
      <c r="F166" s="230">
        <f>H166+J166</f>
        <v>0</v>
      </c>
      <c r="G166" s="230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23">
        <v>6.3000000000000003E-4</v>
      </c>
      <c r="O166" s="223">
        <f>ROUND(E166*N166,5)</f>
        <v>0.44603999999999999</v>
      </c>
      <c r="P166" s="223">
        <v>0</v>
      </c>
      <c r="Q166" s="223">
        <f>ROUND(E166*P166,5)</f>
        <v>0</v>
      </c>
      <c r="R166" s="223"/>
      <c r="S166" s="223"/>
      <c r="T166" s="224">
        <v>0.13439000000000001</v>
      </c>
      <c r="U166" s="223">
        <f>ROUND(E166*T166,2)</f>
        <v>95.15</v>
      </c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145</v>
      </c>
      <c r="AF166" s="213"/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x14ac:dyDescent="0.25">
      <c r="A167" s="215" t="s">
        <v>140</v>
      </c>
      <c r="B167" s="221" t="s">
        <v>109</v>
      </c>
      <c r="C167" s="264" t="s">
        <v>110</v>
      </c>
      <c r="D167" s="225"/>
      <c r="E167" s="229"/>
      <c r="F167" s="232"/>
      <c r="G167" s="232">
        <f>SUMIF(AE168:AE171,"&lt;&gt;NOR",G168:G171)</f>
        <v>0</v>
      </c>
      <c r="H167" s="232"/>
      <c r="I167" s="232">
        <f>SUM(I168:I171)</f>
        <v>0</v>
      </c>
      <c r="J167" s="232"/>
      <c r="K167" s="232">
        <f>SUM(K168:K171)</f>
        <v>0</v>
      </c>
      <c r="L167" s="232"/>
      <c r="M167" s="232">
        <f>SUM(M168:M171)</f>
        <v>0</v>
      </c>
      <c r="N167" s="226"/>
      <c r="O167" s="226">
        <f>SUM(O168:O171)</f>
        <v>8.4000000000000003E-4</v>
      </c>
      <c r="P167" s="226"/>
      <c r="Q167" s="226">
        <f>SUM(Q168:Q171)</f>
        <v>0</v>
      </c>
      <c r="R167" s="226"/>
      <c r="S167" s="226"/>
      <c r="T167" s="227"/>
      <c r="U167" s="226">
        <f>SUM(U168:U171)</f>
        <v>12.69</v>
      </c>
      <c r="AE167" t="s">
        <v>141</v>
      </c>
    </row>
    <row r="168" spans="1:60" ht="20" outlineLevel="1" x14ac:dyDescent="0.25">
      <c r="A168" s="214">
        <v>136</v>
      </c>
      <c r="B168" s="220" t="s">
        <v>420</v>
      </c>
      <c r="C168" s="263" t="s">
        <v>421</v>
      </c>
      <c r="D168" s="222" t="s">
        <v>148</v>
      </c>
      <c r="E168" s="228">
        <v>42</v>
      </c>
      <c r="F168" s="230">
        <f>H168+J168</f>
        <v>0</v>
      </c>
      <c r="G168" s="230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21</v>
      </c>
      <c r="M168" s="230">
        <f>G168*(1+L168/100)</f>
        <v>0</v>
      </c>
      <c r="N168" s="223">
        <v>2.0000000000000002E-5</v>
      </c>
      <c r="O168" s="223">
        <f>ROUND(E168*N168,5)</f>
        <v>8.4000000000000003E-4</v>
      </c>
      <c r="P168" s="223">
        <v>0</v>
      </c>
      <c r="Q168" s="223">
        <f>ROUND(E168*P168,5)</f>
        <v>0</v>
      </c>
      <c r="R168" s="223"/>
      <c r="S168" s="223"/>
      <c r="T168" s="224">
        <v>0.14130000000000001</v>
      </c>
      <c r="U168" s="223">
        <f>ROUND(E168*T168,2)</f>
        <v>5.93</v>
      </c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153</v>
      </c>
      <c r="AF168" s="213"/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5">
      <c r="A169" s="214">
        <v>137</v>
      </c>
      <c r="B169" s="220" t="s">
        <v>422</v>
      </c>
      <c r="C169" s="263" t="s">
        <v>423</v>
      </c>
      <c r="D169" s="222" t="s">
        <v>148</v>
      </c>
      <c r="E169" s="228">
        <v>12</v>
      </c>
      <c r="F169" s="230">
        <f>H169+J169</f>
        <v>0</v>
      </c>
      <c r="G169" s="230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21</v>
      </c>
      <c r="M169" s="230">
        <f>G169*(1+L169/100)</f>
        <v>0</v>
      </c>
      <c r="N169" s="223">
        <v>0</v>
      </c>
      <c r="O169" s="223">
        <f>ROUND(E169*N169,5)</f>
        <v>0</v>
      </c>
      <c r="P169" s="223">
        <v>0</v>
      </c>
      <c r="Q169" s="223">
        <f>ROUND(E169*P169,5)</f>
        <v>0</v>
      </c>
      <c r="R169" s="223"/>
      <c r="S169" s="223"/>
      <c r="T169" s="224">
        <v>0.4</v>
      </c>
      <c r="U169" s="223">
        <f>ROUND(E169*T169,2)</f>
        <v>4.8</v>
      </c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153</v>
      </c>
      <c r="AF169" s="213"/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5">
      <c r="A170" s="214">
        <v>138</v>
      </c>
      <c r="B170" s="220" t="s">
        <v>424</v>
      </c>
      <c r="C170" s="263" t="s">
        <v>425</v>
      </c>
      <c r="D170" s="222" t="s">
        <v>148</v>
      </c>
      <c r="E170" s="228">
        <v>3</v>
      </c>
      <c r="F170" s="230">
        <f>H170+J170</f>
        <v>0</v>
      </c>
      <c r="G170" s="230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21</v>
      </c>
      <c r="M170" s="230">
        <f>G170*(1+L170/100)</f>
        <v>0</v>
      </c>
      <c r="N170" s="223">
        <v>0</v>
      </c>
      <c r="O170" s="223">
        <f>ROUND(E170*N170,5)</f>
        <v>0</v>
      </c>
      <c r="P170" s="223">
        <v>0</v>
      </c>
      <c r="Q170" s="223">
        <f>ROUND(E170*P170,5)</f>
        <v>0</v>
      </c>
      <c r="R170" s="223"/>
      <c r="S170" s="223"/>
      <c r="T170" s="224">
        <v>0.4</v>
      </c>
      <c r="U170" s="223">
        <f>ROUND(E170*T170,2)</f>
        <v>1.2</v>
      </c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153</v>
      </c>
      <c r="AF170" s="213"/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5">
      <c r="A171" s="214">
        <v>139</v>
      </c>
      <c r="B171" s="220" t="s">
        <v>426</v>
      </c>
      <c r="C171" s="263" t="s">
        <v>427</v>
      </c>
      <c r="D171" s="222" t="s">
        <v>148</v>
      </c>
      <c r="E171" s="228">
        <v>2</v>
      </c>
      <c r="F171" s="230">
        <f>H171+J171</f>
        <v>0</v>
      </c>
      <c r="G171" s="230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21</v>
      </c>
      <c r="M171" s="230">
        <f>G171*(1+L171/100)</f>
        <v>0</v>
      </c>
      <c r="N171" s="223">
        <v>0</v>
      </c>
      <c r="O171" s="223">
        <f>ROUND(E171*N171,5)</f>
        <v>0</v>
      </c>
      <c r="P171" s="223">
        <v>0</v>
      </c>
      <c r="Q171" s="223">
        <f>ROUND(E171*P171,5)</f>
        <v>0</v>
      </c>
      <c r="R171" s="223"/>
      <c r="S171" s="223"/>
      <c r="T171" s="224">
        <v>0.38</v>
      </c>
      <c r="U171" s="223">
        <f>ROUND(E171*T171,2)</f>
        <v>0.76</v>
      </c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153</v>
      </c>
      <c r="AF171" s="213"/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x14ac:dyDescent="0.25">
      <c r="A172" s="215" t="s">
        <v>140</v>
      </c>
      <c r="B172" s="221" t="s">
        <v>111</v>
      </c>
      <c r="C172" s="264" t="s">
        <v>112</v>
      </c>
      <c r="D172" s="225"/>
      <c r="E172" s="229"/>
      <c r="F172" s="232"/>
      <c r="G172" s="232">
        <f>SUMIF(AE173:AE182,"&lt;&gt;NOR",G173:G182)</f>
        <v>0</v>
      </c>
      <c r="H172" s="232"/>
      <c r="I172" s="232">
        <f>SUM(I173:I182)</f>
        <v>0</v>
      </c>
      <c r="J172" s="232"/>
      <c r="K172" s="232">
        <f>SUM(K173:K182)</f>
        <v>0</v>
      </c>
      <c r="L172" s="232"/>
      <c r="M172" s="232">
        <f>SUM(M173:M182)</f>
        <v>0</v>
      </c>
      <c r="N172" s="226"/>
      <c r="O172" s="226">
        <f>SUM(O173:O182)</f>
        <v>0.15798000000000001</v>
      </c>
      <c r="P172" s="226"/>
      <c r="Q172" s="226">
        <f>SUM(Q173:Q182)</f>
        <v>0</v>
      </c>
      <c r="R172" s="226"/>
      <c r="S172" s="226"/>
      <c r="T172" s="227"/>
      <c r="U172" s="226">
        <f>SUM(U173:U182)</f>
        <v>72.570000000000007</v>
      </c>
      <c r="AE172" t="s">
        <v>141</v>
      </c>
    </row>
    <row r="173" spans="1:60" ht="20" outlineLevel="1" x14ac:dyDescent="0.25">
      <c r="A173" s="214">
        <v>140</v>
      </c>
      <c r="B173" s="220" t="s">
        <v>428</v>
      </c>
      <c r="C173" s="263" t="s">
        <v>429</v>
      </c>
      <c r="D173" s="222" t="s">
        <v>148</v>
      </c>
      <c r="E173" s="228">
        <v>24</v>
      </c>
      <c r="F173" s="230">
        <f>H173+J173</f>
        <v>0</v>
      </c>
      <c r="G173" s="230">
        <f>ROUND(E173*F173,2)</f>
        <v>0</v>
      </c>
      <c r="H173" s="231"/>
      <c r="I173" s="230">
        <f>ROUND(E173*H173,2)</f>
        <v>0</v>
      </c>
      <c r="J173" s="231"/>
      <c r="K173" s="230">
        <f>ROUND(E173*J173,2)</f>
        <v>0</v>
      </c>
      <c r="L173" s="230">
        <v>21</v>
      </c>
      <c r="M173" s="230">
        <f>G173*(1+L173/100)</f>
        <v>0</v>
      </c>
      <c r="N173" s="223">
        <v>9.0000000000000006E-5</v>
      </c>
      <c r="O173" s="223">
        <f>ROUND(E173*N173,5)</f>
        <v>2.16E-3</v>
      </c>
      <c r="P173" s="223">
        <v>0</v>
      </c>
      <c r="Q173" s="223">
        <f>ROUND(E173*P173,5)</f>
        <v>0</v>
      </c>
      <c r="R173" s="223"/>
      <c r="S173" s="223"/>
      <c r="T173" s="224">
        <v>0.26</v>
      </c>
      <c r="U173" s="223">
        <f>ROUND(E173*T173,2)</f>
        <v>6.24</v>
      </c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153</v>
      </c>
      <c r="AF173" s="213"/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5">
      <c r="A174" s="214">
        <v>141</v>
      </c>
      <c r="B174" s="220" t="s">
        <v>430</v>
      </c>
      <c r="C174" s="263" t="s">
        <v>431</v>
      </c>
      <c r="D174" s="222" t="s">
        <v>148</v>
      </c>
      <c r="E174" s="228">
        <v>13</v>
      </c>
      <c r="F174" s="230">
        <f>H174+J174</f>
        <v>0</v>
      </c>
      <c r="G174" s="230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21</v>
      </c>
      <c r="M174" s="230">
        <f>G174*(1+L174/100)</f>
        <v>0</v>
      </c>
      <c r="N174" s="223">
        <v>0</v>
      </c>
      <c r="O174" s="223">
        <f>ROUND(E174*N174,5)</f>
        <v>0</v>
      </c>
      <c r="P174" s="223">
        <v>0</v>
      </c>
      <c r="Q174" s="223">
        <f>ROUND(E174*P174,5)</f>
        <v>0</v>
      </c>
      <c r="R174" s="223"/>
      <c r="S174" s="223"/>
      <c r="T174" s="224">
        <v>0.30567</v>
      </c>
      <c r="U174" s="223">
        <f>ROUND(E174*T174,2)</f>
        <v>3.97</v>
      </c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153</v>
      </c>
      <c r="AF174" s="213"/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5">
      <c r="A175" s="214">
        <v>142</v>
      </c>
      <c r="B175" s="220" t="s">
        <v>432</v>
      </c>
      <c r="C175" s="263" t="s">
        <v>433</v>
      </c>
      <c r="D175" s="222" t="s">
        <v>148</v>
      </c>
      <c r="E175" s="228">
        <v>6</v>
      </c>
      <c r="F175" s="230">
        <f>H175+J175</f>
        <v>0</v>
      </c>
      <c r="G175" s="230">
        <f>ROUND(E175*F175,2)</f>
        <v>0</v>
      </c>
      <c r="H175" s="231"/>
      <c r="I175" s="230">
        <f>ROUND(E175*H175,2)</f>
        <v>0</v>
      </c>
      <c r="J175" s="231"/>
      <c r="K175" s="230">
        <f>ROUND(E175*J175,2)</f>
        <v>0</v>
      </c>
      <c r="L175" s="230">
        <v>21</v>
      </c>
      <c r="M175" s="230">
        <f>G175*(1+L175/100)</f>
        <v>0</v>
      </c>
      <c r="N175" s="223">
        <v>0</v>
      </c>
      <c r="O175" s="223">
        <f>ROUND(E175*N175,5)</f>
        <v>0</v>
      </c>
      <c r="P175" s="223">
        <v>0</v>
      </c>
      <c r="Q175" s="223">
        <f>ROUND(E175*P175,5)</f>
        <v>0</v>
      </c>
      <c r="R175" s="223"/>
      <c r="S175" s="223"/>
      <c r="T175" s="224">
        <v>0.32667000000000002</v>
      </c>
      <c r="U175" s="223">
        <f>ROUND(E175*T175,2)</f>
        <v>1.96</v>
      </c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153</v>
      </c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ht="20" outlineLevel="1" x14ac:dyDescent="0.25">
      <c r="A176" s="214">
        <v>143</v>
      </c>
      <c r="B176" s="220" t="s">
        <v>434</v>
      </c>
      <c r="C176" s="263" t="s">
        <v>435</v>
      </c>
      <c r="D176" s="222" t="s">
        <v>164</v>
      </c>
      <c r="E176" s="228">
        <v>160</v>
      </c>
      <c r="F176" s="230">
        <f>H176+J176</f>
        <v>0</v>
      </c>
      <c r="G176" s="230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23">
        <v>1.6000000000000001E-4</v>
      </c>
      <c r="O176" s="223">
        <f>ROUND(E176*N176,5)</f>
        <v>2.5600000000000001E-2</v>
      </c>
      <c r="P176" s="223">
        <v>0</v>
      </c>
      <c r="Q176" s="223">
        <f>ROUND(E176*P176,5)</f>
        <v>0</v>
      </c>
      <c r="R176" s="223"/>
      <c r="S176" s="223"/>
      <c r="T176" s="224">
        <v>6.4000000000000001E-2</v>
      </c>
      <c r="U176" s="223">
        <f>ROUND(E176*T176,2)</f>
        <v>10.24</v>
      </c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153</v>
      </c>
      <c r="AF176" s="213"/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0" outlineLevel="1" x14ac:dyDescent="0.25">
      <c r="A177" s="214">
        <v>144</v>
      </c>
      <c r="B177" s="220" t="s">
        <v>436</v>
      </c>
      <c r="C177" s="263" t="s">
        <v>437</v>
      </c>
      <c r="D177" s="222" t="s">
        <v>164</v>
      </c>
      <c r="E177" s="228">
        <v>580</v>
      </c>
      <c r="F177" s="230">
        <f>H177+J177</f>
        <v>0</v>
      </c>
      <c r="G177" s="230">
        <f>ROUND(E177*F177,2)</f>
        <v>0</v>
      </c>
      <c r="H177" s="231"/>
      <c r="I177" s="230">
        <f>ROUND(E177*H177,2)</f>
        <v>0</v>
      </c>
      <c r="J177" s="231"/>
      <c r="K177" s="230">
        <f>ROUND(E177*J177,2)</f>
        <v>0</v>
      </c>
      <c r="L177" s="230">
        <v>21</v>
      </c>
      <c r="M177" s="230">
        <f>G177*(1+L177/100)</f>
        <v>0</v>
      </c>
      <c r="N177" s="223">
        <v>2.1000000000000001E-4</v>
      </c>
      <c r="O177" s="223">
        <f>ROUND(E177*N177,5)</f>
        <v>0.12180000000000001</v>
      </c>
      <c r="P177" s="223">
        <v>0</v>
      </c>
      <c r="Q177" s="223">
        <f>ROUND(E177*P177,5)</f>
        <v>0</v>
      </c>
      <c r="R177" s="223"/>
      <c r="S177" s="223"/>
      <c r="T177" s="224">
        <v>6.4149999999999999E-2</v>
      </c>
      <c r="U177" s="223">
        <f>ROUND(E177*T177,2)</f>
        <v>37.21</v>
      </c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153</v>
      </c>
      <c r="AF177" s="213"/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ht="20" outlineLevel="1" x14ac:dyDescent="0.25">
      <c r="A178" s="214">
        <v>145</v>
      </c>
      <c r="B178" s="220" t="s">
        <v>438</v>
      </c>
      <c r="C178" s="263" t="s">
        <v>439</v>
      </c>
      <c r="D178" s="222" t="s">
        <v>164</v>
      </c>
      <c r="E178" s="228">
        <v>15</v>
      </c>
      <c r="F178" s="230">
        <f>H178+J178</f>
        <v>0</v>
      </c>
      <c r="G178" s="230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21</v>
      </c>
      <c r="M178" s="230">
        <f>G178*(1+L178/100)</f>
        <v>0</v>
      </c>
      <c r="N178" s="223">
        <v>2.9999999999999997E-4</v>
      </c>
      <c r="O178" s="223">
        <f>ROUND(E178*N178,5)</f>
        <v>4.4999999999999997E-3</v>
      </c>
      <c r="P178" s="223">
        <v>0</v>
      </c>
      <c r="Q178" s="223">
        <f>ROUND(E178*P178,5)</f>
        <v>0</v>
      </c>
      <c r="R178" s="223"/>
      <c r="S178" s="223"/>
      <c r="T178" s="224">
        <v>7.2459999999999997E-2</v>
      </c>
      <c r="U178" s="223">
        <f>ROUND(E178*T178,2)</f>
        <v>1.0900000000000001</v>
      </c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 t="s">
        <v>153</v>
      </c>
      <c r="AF178" s="213"/>
      <c r="AG178" s="213"/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14">
        <v>146</v>
      </c>
      <c r="B179" s="220" t="s">
        <v>440</v>
      </c>
      <c r="C179" s="263" t="s">
        <v>441</v>
      </c>
      <c r="D179" s="222" t="s">
        <v>148</v>
      </c>
      <c r="E179" s="228">
        <v>2</v>
      </c>
      <c r="F179" s="230">
        <f>H179+J179</f>
        <v>0</v>
      </c>
      <c r="G179" s="230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21</v>
      </c>
      <c r="M179" s="230">
        <f>G179*(1+L179/100)</f>
        <v>0</v>
      </c>
      <c r="N179" s="223">
        <v>0</v>
      </c>
      <c r="O179" s="223">
        <f>ROUND(E179*N179,5)</f>
        <v>0</v>
      </c>
      <c r="P179" s="223">
        <v>0</v>
      </c>
      <c r="Q179" s="223">
        <f>ROUND(E179*P179,5)</f>
        <v>0</v>
      </c>
      <c r="R179" s="223"/>
      <c r="S179" s="223"/>
      <c r="T179" s="224">
        <v>1</v>
      </c>
      <c r="U179" s="223">
        <f>ROUND(E179*T179,2)</f>
        <v>2</v>
      </c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 t="s">
        <v>153</v>
      </c>
      <c r="AF179" s="213"/>
      <c r="AG179" s="213"/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5">
      <c r="A180" s="214">
        <v>147</v>
      </c>
      <c r="B180" s="220" t="s">
        <v>442</v>
      </c>
      <c r="C180" s="263" t="s">
        <v>443</v>
      </c>
      <c r="D180" s="222" t="s">
        <v>148</v>
      </c>
      <c r="E180" s="228">
        <v>25</v>
      </c>
      <c r="F180" s="230">
        <f>H180+J180</f>
        <v>0</v>
      </c>
      <c r="G180" s="230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23">
        <v>0</v>
      </c>
      <c r="O180" s="223">
        <f>ROUND(E180*N180,5)</f>
        <v>0</v>
      </c>
      <c r="P180" s="223">
        <v>0</v>
      </c>
      <c r="Q180" s="223">
        <f>ROUND(E180*P180,5)</f>
        <v>0</v>
      </c>
      <c r="R180" s="223"/>
      <c r="S180" s="223"/>
      <c r="T180" s="224">
        <v>0.34</v>
      </c>
      <c r="U180" s="223">
        <f>ROUND(E180*T180,2)</f>
        <v>8.5</v>
      </c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153</v>
      </c>
      <c r="AF180" s="213"/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5">
      <c r="A181" s="214">
        <v>148</v>
      </c>
      <c r="B181" s="220" t="s">
        <v>444</v>
      </c>
      <c r="C181" s="263" t="s">
        <v>445</v>
      </c>
      <c r="D181" s="222" t="s">
        <v>148</v>
      </c>
      <c r="E181" s="228">
        <v>2</v>
      </c>
      <c r="F181" s="230">
        <f>H181+J181</f>
        <v>0</v>
      </c>
      <c r="G181" s="230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21</v>
      </c>
      <c r="M181" s="230">
        <f>G181*(1+L181/100)</f>
        <v>0</v>
      </c>
      <c r="N181" s="223">
        <v>0</v>
      </c>
      <c r="O181" s="223">
        <f>ROUND(E181*N181,5)</f>
        <v>0</v>
      </c>
      <c r="P181" s="223">
        <v>0</v>
      </c>
      <c r="Q181" s="223">
        <f>ROUND(E181*P181,5)</f>
        <v>0</v>
      </c>
      <c r="R181" s="223"/>
      <c r="S181" s="223"/>
      <c r="T181" s="224">
        <v>0.35</v>
      </c>
      <c r="U181" s="223">
        <f>ROUND(E181*T181,2)</f>
        <v>0.7</v>
      </c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 t="s">
        <v>153</v>
      </c>
      <c r="AF181" s="213"/>
      <c r="AG181" s="213"/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ht="20" outlineLevel="1" x14ac:dyDescent="0.25">
      <c r="A182" s="214">
        <v>149</v>
      </c>
      <c r="B182" s="220" t="s">
        <v>446</v>
      </c>
      <c r="C182" s="263" t="s">
        <v>447</v>
      </c>
      <c r="D182" s="222" t="s">
        <v>164</v>
      </c>
      <c r="E182" s="228">
        <v>7</v>
      </c>
      <c r="F182" s="230">
        <f>H182+J182</f>
        <v>0</v>
      </c>
      <c r="G182" s="230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21</v>
      </c>
      <c r="M182" s="230">
        <f>G182*(1+L182/100)</f>
        <v>0</v>
      </c>
      <c r="N182" s="223">
        <v>5.5999999999999995E-4</v>
      </c>
      <c r="O182" s="223">
        <f>ROUND(E182*N182,5)</f>
        <v>3.9199999999999999E-3</v>
      </c>
      <c r="P182" s="223">
        <v>0</v>
      </c>
      <c r="Q182" s="223">
        <f>ROUND(E182*P182,5)</f>
        <v>0</v>
      </c>
      <c r="R182" s="223"/>
      <c r="S182" s="223"/>
      <c r="T182" s="224">
        <v>9.4E-2</v>
      </c>
      <c r="U182" s="223">
        <f>ROUND(E182*T182,2)</f>
        <v>0.66</v>
      </c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153</v>
      </c>
      <c r="AF182" s="213"/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x14ac:dyDescent="0.25">
      <c r="A183" s="215" t="s">
        <v>140</v>
      </c>
      <c r="B183" s="221" t="s">
        <v>113</v>
      </c>
      <c r="C183" s="264" t="s">
        <v>26</v>
      </c>
      <c r="D183" s="225"/>
      <c r="E183" s="229"/>
      <c r="F183" s="232"/>
      <c r="G183" s="232">
        <f>SUMIF(AE184:AE184,"&lt;&gt;NOR",G184:G184)</f>
        <v>0</v>
      </c>
      <c r="H183" s="232"/>
      <c r="I183" s="232">
        <f>SUM(I184:I184)</f>
        <v>0</v>
      </c>
      <c r="J183" s="232"/>
      <c r="K183" s="232">
        <f>SUM(K184:K184)</f>
        <v>0</v>
      </c>
      <c r="L183" s="232"/>
      <c r="M183" s="232">
        <f>SUM(M184:M184)</f>
        <v>0</v>
      </c>
      <c r="N183" s="226"/>
      <c r="O183" s="226">
        <f>SUM(O184:O184)</f>
        <v>0</v>
      </c>
      <c r="P183" s="226"/>
      <c r="Q183" s="226">
        <f>SUM(Q184:Q184)</f>
        <v>0</v>
      </c>
      <c r="R183" s="226"/>
      <c r="S183" s="226"/>
      <c r="T183" s="227"/>
      <c r="U183" s="226">
        <f>SUM(U184:U184)</f>
        <v>0</v>
      </c>
      <c r="AE183" t="s">
        <v>141</v>
      </c>
    </row>
    <row r="184" spans="1:60" outlineLevel="1" x14ac:dyDescent="0.25">
      <c r="A184" s="241">
        <v>150</v>
      </c>
      <c r="B184" s="242" t="s">
        <v>448</v>
      </c>
      <c r="C184" s="265" t="s">
        <v>449</v>
      </c>
      <c r="D184" s="243" t="s">
        <v>450</v>
      </c>
      <c r="E184" s="244">
        <v>1</v>
      </c>
      <c r="F184" s="245">
        <f>H184+J184</f>
        <v>0</v>
      </c>
      <c r="G184" s="245">
        <f>ROUND(E184*F184,2)</f>
        <v>0</v>
      </c>
      <c r="H184" s="246"/>
      <c r="I184" s="245">
        <f>ROUND(E184*H184,2)</f>
        <v>0</v>
      </c>
      <c r="J184" s="246"/>
      <c r="K184" s="245">
        <f>ROUND(E184*J184,2)</f>
        <v>0</v>
      </c>
      <c r="L184" s="245">
        <v>21</v>
      </c>
      <c r="M184" s="245">
        <f>G184*(1+L184/100)</f>
        <v>0</v>
      </c>
      <c r="N184" s="247">
        <v>0</v>
      </c>
      <c r="O184" s="247">
        <f>ROUND(E184*N184,5)</f>
        <v>0</v>
      </c>
      <c r="P184" s="247">
        <v>0</v>
      </c>
      <c r="Q184" s="247">
        <f>ROUND(E184*P184,5)</f>
        <v>0</v>
      </c>
      <c r="R184" s="247"/>
      <c r="S184" s="247"/>
      <c r="T184" s="248">
        <v>0</v>
      </c>
      <c r="U184" s="247">
        <f>ROUND(E184*T184,2)</f>
        <v>0</v>
      </c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153</v>
      </c>
      <c r="AF184" s="213"/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x14ac:dyDescent="0.25">
      <c r="A185" s="6"/>
      <c r="B185" s="7" t="s">
        <v>451</v>
      </c>
      <c r="C185" s="266" t="s">
        <v>451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AC185">
        <v>15</v>
      </c>
      <c r="AD185">
        <v>21</v>
      </c>
    </row>
    <row r="186" spans="1:60" ht="13" x14ac:dyDescent="0.25">
      <c r="A186" s="249"/>
      <c r="B186" s="250" t="s">
        <v>28</v>
      </c>
      <c r="C186" s="267" t="s">
        <v>451</v>
      </c>
      <c r="D186" s="251"/>
      <c r="E186" s="251"/>
      <c r="F186" s="251"/>
      <c r="G186" s="262">
        <f>G8+G20+G23+G25+G33+G36+G41+G43+G46+G50+G67+G70+G75+G78+G89+G102+G125+G128+G141+G143+G148+G155+G158+G163+G167+G172+G183</f>
        <v>0</v>
      </c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AC186">
        <f>SUMIF(L7:L184,AC185,G7:G184)</f>
        <v>0</v>
      </c>
      <c r="AD186">
        <f>SUMIF(L7:L184,AD185,G7:G184)</f>
        <v>0</v>
      </c>
      <c r="AE186" t="s">
        <v>452</v>
      </c>
    </row>
    <row r="187" spans="1:60" x14ac:dyDescent="0.25">
      <c r="A187" s="6"/>
      <c r="B187" s="7" t="s">
        <v>451</v>
      </c>
      <c r="C187" s="266" t="s">
        <v>451</v>
      </c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5">
      <c r="A188" s="6"/>
      <c r="B188" s="7" t="s">
        <v>451</v>
      </c>
      <c r="C188" s="266" t="s">
        <v>451</v>
      </c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5">
      <c r="A189" s="252" t="s">
        <v>453</v>
      </c>
      <c r="B189" s="252"/>
      <c r="C189" s="268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5">
      <c r="A190" s="253"/>
      <c r="B190" s="254"/>
      <c r="C190" s="269"/>
      <c r="D190" s="254"/>
      <c r="E190" s="254"/>
      <c r="F190" s="254"/>
      <c r="G190" s="25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AE190" t="s">
        <v>454</v>
      </c>
    </row>
    <row r="191" spans="1:60" x14ac:dyDescent="0.25">
      <c r="A191" s="256"/>
      <c r="B191" s="257"/>
      <c r="C191" s="270"/>
      <c r="D191" s="257"/>
      <c r="E191" s="257"/>
      <c r="F191" s="257"/>
      <c r="G191" s="258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60" x14ac:dyDescent="0.25">
      <c r="A192" s="256"/>
      <c r="B192" s="257"/>
      <c r="C192" s="270"/>
      <c r="D192" s="257"/>
      <c r="E192" s="257"/>
      <c r="F192" s="257"/>
      <c r="G192" s="258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31" x14ac:dyDescent="0.25">
      <c r="A193" s="256"/>
      <c r="B193" s="257"/>
      <c r="C193" s="270"/>
      <c r="D193" s="257"/>
      <c r="E193" s="257"/>
      <c r="F193" s="257"/>
      <c r="G193" s="258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5">
      <c r="A194" s="259"/>
      <c r="B194" s="260"/>
      <c r="C194" s="271"/>
      <c r="D194" s="260"/>
      <c r="E194" s="260"/>
      <c r="F194" s="260"/>
      <c r="G194" s="261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5">
      <c r="A195" s="6"/>
      <c r="B195" s="7" t="s">
        <v>451</v>
      </c>
      <c r="C195" s="266" t="s">
        <v>451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5">
      <c r="C196" s="272"/>
      <c r="AE196" t="s">
        <v>455</v>
      </c>
    </row>
  </sheetData>
  <mergeCells count="6">
    <mergeCell ref="A1:G1"/>
    <mergeCell ref="C2:G2"/>
    <mergeCell ref="C3:G3"/>
    <mergeCell ref="C4:G4"/>
    <mergeCell ref="A189:C189"/>
    <mergeCell ref="A190:G19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michal.janacik@seznam.cz</dc:creator>
  <cp:lastModifiedBy>michal.janacik@seznam.cz</cp:lastModifiedBy>
  <cp:lastPrinted>2014-02-28T09:52:57Z</cp:lastPrinted>
  <dcterms:created xsi:type="dcterms:W3CDTF">2009-04-08T07:15:50Z</dcterms:created>
  <dcterms:modified xsi:type="dcterms:W3CDTF">2023-06-06T14:52:04Z</dcterms:modified>
</cp:coreProperties>
</file>